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1.2023" sheetId="1" r:id="rId1"/>
  </sheets>
  <definedNames>
    <definedName name="_xlnm.Print_Area" localSheetId="0">'01.01.2023'!$A$1:$F$50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<sst xmlns="http://schemas.openxmlformats.org/spreadsheetml/2006/main" count="53" uniqueCount="53">
  <si>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</si>
  <si>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</si>
  <si>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</si>
  <si>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</si>
  <si>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</si>
  <si>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</si>
  <si>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</si>
  <si>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</si>
  <si>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</si>
  <si>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</si>
  <si>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</si>
  <si>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</si>
  <si>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</si>
  <si>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</si>
  <si>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</si>
  <si>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</si>
  <si>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</si>
  <si>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</si>
  <si>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</si>
  <si>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</si>
  <si>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</si>
  <si>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</si>
  <si>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</si>
  <si>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</si>
  <si>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</si>
  <si>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</si>
  <si>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</si>
  <si>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</si>
  <si>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</si>
  <si>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</si>
  <si>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</si>
  <si>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</si>
  <si>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</si>
  <si>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</si>
  <si>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</si>
  <si>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</si>
  <si>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</si>
  <si>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</si>
  <si>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</si>
  <si>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</si>
  <si>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</si>
  <si>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</si>
  <si>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План 2022</t>
  </si>
  <si>
    <t>Исполнение бюджета городского округа город Елец 2022  год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</si>
  <si>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</si>
  <si>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</si>
  <si>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</si>
  <si>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Доходы от реализации имущества, находящегося в собственности городских округов</t>
  </si>
  <si>
    <t>Доходы от сдачи в аренду имущества, составляющего казну городских округов (за исключением земельных участков )</t>
  </si>
  <si>
    <t xml:space="preserve">Плата по соглашениям об установлении сервитута, заключенным органами местного самоуправления городских округов. </t>
  </si>
  <si>
    <t xml:space="preserve">Доходы от сдачи в аренду имущества, находящегося в оперативном управлении органов управления городских округов и созданнымх ими учреждений </t>
  </si>
  <si>
    <t xml:space="preserve"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</t>
  </si>
  <si>
    <t>Исполнение на 01.01.2023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</si>
</sst>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10" zoomScalePageLayoutView="0" workbookViewId="0" topLeftCell="A25">
      <selection activeCell="D35" sqref="D35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7" width="9.140625" style="14" customWidth="1"/>
    <col min="8" max="8" width="10.7109375" style="14" customWidth="1"/>
    <col min="9" max="16384" width="9.140625" style="14" customWidth="1"/>
  </cols>
  <sheetData>
    <row r="1" spans="1:5" ht="15.75">
      <c r="A1" s="41" t="s">
        <v>43</v>
      </c>
      <c r="B1" s="41"/>
      <c r="C1" s="41"/>
      <c r="D1" s="41"/>
      <c r="E1" s="41"/>
    </row>
    <row r="2" ht="15.75">
      <c r="D2" s="15" t="s">
        <v>32</v>
      </c>
    </row>
    <row r="3" spans="1:5" ht="15.75">
      <c r="A3" s="42" t="s">
        <v>31</v>
      </c>
      <c r="B3" s="44" t="s">
        <v>42</v>
      </c>
      <c r="C3" s="44" t="s">
        <v>52</v>
      </c>
      <c r="D3" s="44" t="s">
        <v>29</v>
      </c>
      <c r="E3" s="46" t="s">
        <v>30</v>
      </c>
    </row>
    <row r="4" spans="1:5" ht="15.75">
      <c r="A4" s="43"/>
      <c r="B4" s="45"/>
      <c r="C4" s="45"/>
      <c r="D4" s="45"/>
      <c r="E4" s="46"/>
    </row>
    <row r="5" spans="1:5" ht="18.75" customHeight="1">
      <c r="A5" s="9" t="s">
        <v>0</v>
      </c>
      <c r="B5" s="10">
        <f>B6+B7+B8+B13+B16+B17+B24+B25+B26+B27+B28+B29</f>
        <v>973133.5</v>
      </c>
      <c r="C5" s="10">
        <f>C6+C7+C8+C13+C16+C17+C24+C25+C26+C27+C28+C29</f>
        <v>1039880.8</v>
      </c>
      <c r="D5" s="10">
        <f>C5-B5</f>
        <v>66747.30000000005</v>
      </c>
      <c r="E5" s="22">
        <f>(C5/B5)*100</f>
        <v>106.85900752568894</v>
      </c>
    </row>
    <row r="6" spans="1:5" ht="16.5" customHeight="1">
      <c r="A6" s="3" t="s">
        <v>1</v>
      </c>
      <c r="B6" s="31">
        <v>669947.1</v>
      </c>
      <c r="C6" s="31">
        <v>709535.1</v>
      </c>
      <c r="D6" s="31">
        <f>C6-B6</f>
        <v>39588</v>
      </c>
      <c r="E6" s="23">
        <f aca="true" t="shared" si="0" ref="E6:E49">(C6/B6)*100</f>
        <v>105.90912327256883</v>
      </c>
    </row>
    <row r="7" spans="1:5" ht="15.75" customHeight="1">
      <c r="A7" s="3" t="s">
        <v>36</v>
      </c>
      <c r="B7" s="31">
        <v>41817.4</v>
      </c>
      <c r="C7" s="31">
        <v>43730.9</v>
      </c>
      <c r="D7" s="31">
        <f aca="true" t="shared" si="1" ref="D7:D36">C7-B7</f>
        <v>1913.5</v>
      </c>
      <c r="E7" s="23">
        <f t="shared" si="0"/>
        <v>104.57584641799824</v>
      </c>
    </row>
    <row r="8" spans="1:5" s="16" customFormat="1" ht="15.75">
      <c r="A8" s="27" t="s">
        <v>34</v>
      </c>
      <c r="B8" s="31">
        <f>B9+B10+B11+B12</f>
        <v>45250</v>
      </c>
      <c r="C8" s="31">
        <f>C9+C10+C11+C12</f>
        <v>51766.399999999994</v>
      </c>
      <c r="D8" s="31">
        <f>C8-B8</f>
        <v>6516.399999999994</v>
      </c>
      <c r="E8" s="23">
        <f t="shared" si="0"/>
        <v>114.40088397790053</v>
      </c>
    </row>
    <row r="9" spans="1:5" s="16" customFormat="1" ht="31.5">
      <c r="A9" s="36" t="s">
        <v>39</v>
      </c>
      <c r="B9" s="32">
        <v>30000</v>
      </c>
      <c r="C9" s="32">
        <v>34094.7</v>
      </c>
      <c r="D9" s="32">
        <f>C9-B9</f>
        <v>4094.699999999997</v>
      </c>
      <c r="E9" s="23">
        <f t="shared" si="0"/>
        <v>113.649</v>
      </c>
    </row>
    <row r="10" spans="1:5" ht="30.75" customHeight="1">
      <c r="A10" s="5" t="s">
        <v>2</v>
      </c>
      <c r="B10" s="32">
        <v>0</v>
      </c>
      <c r="C10" s="32">
        <v>447.7</v>
      </c>
      <c r="D10" s="32">
        <f t="shared" si="1"/>
        <v>447.7</v>
      </c>
      <c r="E10" s="23"/>
    </row>
    <row r="11" spans="1:5" ht="15.75">
      <c r="A11" s="5" t="s">
        <v>3</v>
      </c>
      <c r="B11" s="32">
        <v>250</v>
      </c>
      <c r="C11" s="32">
        <v>281</v>
      </c>
      <c r="D11" s="32">
        <f t="shared" si="1"/>
        <v>31</v>
      </c>
      <c r="E11" s="23">
        <f t="shared" si="0"/>
        <v>112.4</v>
      </c>
    </row>
    <row r="12" spans="1:5" ht="31.5">
      <c r="A12" s="5" t="s">
        <v>4</v>
      </c>
      <c r="B12" s="32">
        <v>15000</v>
      </c>
      <c r="C12" s="32">
        <v>16943</v>
      </c>
      <c r="D12" s="32">
        <f t="shared" si="1"/>
        <v>1943</v>
      </c>
      <c r="E12" s="23">
        <f t="shared" si="0"/>
        <v>112.95333333333333</v>
      </c>
    </row>
    <row r="13" spans="1:5" s="17" customFormat="1" ht="15.75">
      <c r="A13" s="3" t="s">
        <v>35</v>
      </c>
      <c r="B13" s="31">
        <f>B14+B15</f>
        <v>151293</v>
      </c>
      <c r="C13" s="31">
        <f>C14+C15</f>
        <v>161175</v>
      </c>
      <c r="D13" s="31">
        <f>C13-B13</f>
        <v>9882</v>
      </c>
      <c r="E13" s="23">
        <f t="shared" si="0"/>
        <v>106.53169677380976</v>
      </c>
    </row>
    <row r="14" spans="1:5" ht="18" customHeight="1">
      <c r="A14" s="5" t="s">
        <v>5</v>
      </c>
      <c r="B14" s="32">
        <v>39650</v>
      </c>
      <c r="C14" s="32">
        <v>48716.6</v>
      </c>
      <c r="D14" s="32">
        <f t="shared" si="1"/>
        <v>9066.599999999999</v>
      </c>
      <c r="E14" s="23">
        <f t="shared" si="0"/>
        <v>122.86658259773013</v>
      </c>
    </row>
    <row r="15" spans="1:5" ht="18" customHeight="1">
      <c r="A15" s="5" t="s">
        <v>6</v>
      </c>
      <c r="B15" s="32">
        <v>111643</v>
      </c>
      <c r="C15" s="32">
        <v>112458.4</v>
      </c>
      <c r="D15" s="32">
        <f t="shared" si="1"/>
        <v>815.3999999999942</v>
      </c>
      <c r="E15" s="23">
        <f t="shared" si="0"/>
        <v>100.7303637487348</v>
      </c>
    </row>
    <row r="16" spans="1:5" ht="21" customHeight="1">
      <c r="A16" s="3" t="s">
        <v>7</v>
      </c>
      <c r="B16" s="31">
        <v>13359</v>
      </c>
      <c r="C16" s="31">
        <v>11982.2</v>
      </c>
      <c r="D16" s="31">
        <f t="shared" si="1"/>
        <v>-1376.7999999999993</v>
      </c>
      <c r="E16" s="23">
        <f t="shared" si="0"/>
        <v>89.69383935923348</v>
      </c>
    </row>
    <row r="17" spans="1:5" s="17" customFormat="1" ht="18" customHeight="1">
      <c r="A17" s="3" t="s">
        <v>37</v>
      </c>
      <c r="B17" s="31">
        <f>B18+B19++B20+B21+B22+B23</f>
        <v>18730.1</v>
      </c>
      <c r="C17" s="31">
        <f>C18+C19++C20+C21+C22+C23</f>
        <v>19323.1</v>
      </c>
      <c r="D17" s="31">
        <f>C17-B17</f>
        <v>593</v>
      </c>
      <c r="E17" s="23">
        <f t="shared" si="0"/>
        <v>103.16602687652494</v>
      </c>
    </row>
    <row r="18" spans="1:9" ht="48" customHeight="1">
      <c r="A18" s="5" t="s">
        <v>40</v>
      </c>
      <c r="B18" s="32">
        <v>12000</v>
      </c>
      <c r="C18" s="32">
        <v>9874.8</v>
      </c>
      <c r="D18" s="32">
        <f t="shared" si="1"/>
        <v>-2125.2000000000007</v>
      </c>
      <c r="E18" s="23">
        <f t="shared" si="0"/>
        <v>82.28999999999999</v>
      </c>
      <c r="I18" s="40"/>
    </row>
    <row r="19" spans="1:5" ht="64.5" customHeight="1">
      <c r="A19" s="38" t="s">
        <v>51</v>
      </c>
      <c r="B19" s="32">
        <v>320</v>
      </c>
      <c r="C19" s="32">
        <v>461.9</v>
      </c>
      <c r="D19" s="32">
        <f t="shared" si="1"/>
        <v>141.89999999999998</v>
      </c>
      <c r="E19" s="23">
        <f t="shared" si="0"/>
        <v>144.34375</v>
      </c>
    </row>
    <row r="20" spans="1:5" ht="48" customHeight="1">
      <c r="A20" s="38" t="s">
        <v>50</v>
      </c>
      <c r="B20" s="32">
        <v>410.1</v>
      </c>
      <c r="C20" s="32">
        <v>445.4</v>
      </c>
      <c r="D20" s="32">
        <f t="shared" si="1"/>
        <v>35.299999999999955</v>
      </c>
      <c r="E20" s="23">
        <f t="shared" si="0"/>
        <v>108.60765666910508</v>
      </c>
    </row>
    <row r="21" spans="1:5" ht="48" customHeight="1">
      <c r="A21" s="7" t="s">
        <v>48</v>
      </c>
      <c r="B21" s="33">
        <v>6000</v>
      </c>
      <c r="C21" s="33">
        <v>8206.7</v>
      </c>
      <c r="D21" s="32">
        <f>C21-B21</f>
        <v>2206.7000000000007</v>
      </c>
      <c r="E21" s="23">
        <f>(C21/B21)*100</f>
        <v>136.77833333333334</v>
      </c>
    </row>
    <row r="22" spans="1:5" ht="48" customHeight="1">
      <c r="A22" s="6" t="s">
        <v>49</v>
      </c>
      <c r="B22" s="32"/>
      <c r="C22" s="32">
        <v>35.5</v>
      </c>
      <c r="D22" s="32">
        <f t="shared" si="1"/>
        <v>35.5</v>
      </c>
      <c r="E22" s="23"/>
    </row>
    <row r="23" spans="1:5" ht="33.75" customHeight="1">
      <c r="A23" s="39" t="s">
        <v>44</v>
      </c>
      <c r="B23" s="33"/>
      <c r="C23" s="33">
        <v>298.8</v>
      </c>
      <c r="D23" s="32">
        <f t="shared" si="1"/>
        <v>298.8</v>
      </c>
      <c r="E23" s="23"/>
    </row>
    <row r="24" spans="1:5" ht="31.5">
      <c r="A24" s="3" t="s">
        <v>8</v>
      </c>
      <c r="B24" s="31">
        <v>6705</v>
      </c>
      <c r="C24" s="31">
        <v>8103.5</v>
      </c>
      <c r="D24" s="31">
        <f t="shared" si="1"/>
        <v>1398.5</v>
      </c>
      <c r="E24" s="23">
        <f t="shared" si="0"/>
        <v>120.85756897837435</v>
      </c>
    </row>
    <row r="25" spans="1:5" ht="31.5" customHeight="1">
      <c r="A25" s="3" t="s">
        <v>9</v>
      </c>
      <c r="B25" s="31">
        <v>31.9</v>
      </c>
      <c r="C25" s="31">
        <v>1942.4</v>
      </c>
      <c r="D25" s="31">
        <f t="shared" si="1"/>
        <v>1910.5</v>
      </c>
      <c r="E25" s="23"/>
    </row>
    <row r="26" spans="1:5" ht="34.5" customHeight="1">
      <c r="A26" s="28" t="s">
        <v>47</v>
      </c>
      <c r="B26" s="34">
        <v>15000</v>
      </c>
      <c r="C26" s="31">
        <v>17589.4</v>
      </c>
      <c r="D26" s="31">
        <f t="shared" si="1"/>
        <v>2589.4000000000015</v>
      </c>
      <c r="E26" s="23">
        <f t="shared" si="0"/>
        <v>117.26266666666668</v>
      </c>
    </row>
    <row r="27" spans="1:5" ht="63">
      <c r="A27" s="29" t="s">
        <v>45</v>
      </c>
      <c r="B27" s="34">
        <v>5000</v>
      </c>
      <c r="C27" s="31">
        <v>6866.8</v>
      </c>
      <c r="D27" s="31">
        <f t="shared" si="1"/>
        <v>1866.8000000000002</v>
      </c>
      <c r="E27" s="23">
        <f t="shared" si="0"/>
        <v>137.336</v>
      </c>
    </row>
    <row r="28" spans="1:5" ht="15.75">
      <c r="A28" s="28" t="s">
        <v>10</v>
      </c>
      <c r="B28" s="34">
        <v>4000</v>
      </c>
      <c r="C28" s="34">
        <v>4636.7</v>
      </c>
      <c r="D28" s="31">
        <f t="shared" si="1"/>
        <v>636.6999999999998</v>
      </c>
      <c r="E28" s="23">
        <f t="shared" si="0"/>
        <v>115.91749999999999</v>
      </c>
    </row>
    <row r="29" spans="1:5" ht="15.75">
      <c r="A29" s="3" t="s">
        <v>11</v>
      </c>
      <c r="B29" s="31">
        <v>2000</v>
      </c>
      <c r="C29" s="31">
        <v>3229.3</v>
      </c>
      <c r="D29" s="31">
        <f t="shared" si="1"/>
        <v>1229.3000000000002</v>
      </c>
      <c r="E29" s="23"/>
    </row>
    <row r="30" spans="1:5" ht="15.75">
      <c r="A30" s="8" t="s">
        <v>12</v>
      </c>
      <c r="B30" s="12">
        <f>SUM(B31:B36)</f>
        <v>3625422.5</v>
      </c>
      <c r="C30" s="12">
        <f>SUM(C31:C36)</f>
        <v>3566165.85908</v>
      </c>
      <c r="D30" s="12">
        <f t="shared" si="1"/>
        <v>-59256.64092000015</v>
      </c>
      <c r="E30" s="24">
        <f t="shared" si="0"/>
        <v>98.3655245445186</v>
      </c>
    </row>
    <row r="31" spans="1:5" ht="31.5">
      <c r="A31" s="1" t="s">
        <v>13</v>
      </c>
      <c r="B31" s="30">
        <v>967166.4</v>
      </c>
      <c r="C31" s="35">
        <v>967166.4</v>
      </c>
      <c r="D31" s="30">
        <f t="shared" si="1"/>
        <v>0</v>
      </c>
      <c r="E31" s="23">
        <f t="shared" si="0"/>
        <v>100</v>
      </c>
    </row>
    <row r="32" spans="1:5" ht="31.5">
      <c r="A32" s="1" t="s">
        <v>14</v>
      </c>
      <c r="B32" s="30">
        <v>1319327.7</v>
      </c>
      <c r="C32" s="35">
        <v>1294770.2</v>
      </c>
      <c r="D32" s="30">
        <f t="shared" si="1"/>
        <v>-24557.5</v>
      </c>
      <c r="E32" s="23">
        <f t="shared" si="0"/>
        <v>98.13863530645192</v>
      </c>
    </row>
    <row r="33" spans="1:5" ht="31.5">
      <c r="A33" s="1" t="s">
        <v>15</v>
      </c>
      <c r="B33" s="11">
        <v>1035947</v>
      </c>
      <c r="C33" s="35">
        <v>1003878.1</v>
      </c>
      <c r="D33" s="30">
        <f t="shared" si="1"/>
        <v>-32068.900000000023</v>
      </c>
      <c r="E33" s="23">
        <f t="shared" si="0"/>
        <v>96.90438796579362</v>
      </c>
    </row>
    <row r="34" spans="1:5" ht="15.75">
      <c r="A34" s="1" t="s">
        <v>41</v>
      </c>
      <c r="B34" s="30">
        <v>302558.8</v>
      </c>
      <c r="C34" s="30">
        <v>302512</v>
      </c>
      <c r="D34" s="30">
        <f t="shared" si="1"/>
        <v>-46.79999999998836</v>
      </c>
      <c r="E34" s="23">
        <f t="shared" si="0"/>
        <v>99.9845319323054</v>
      </c>
    </row>
    <row r="35" spans="1:5" ht="15.75">
      <c r="A35" s="1" t="s">
        <v>16</v>
      </c>
      <c r="B35" s="30">
        <v>422.6</v>
      </c>
      <c r="C35" s="30">
        <v>337.3</v>
      </c>
      <c r="D35" s="30">
        <f t="shared" si="1"/>
        <v>-85.30000000000001</v>
      </c>
      <c r="E35" s="23">
        <f t="shared" si="0"/>
        <v>79.81542830099386</v>
      </c>
    </row>
    <row r="36" spans="1:5" ht="16.5" customHeight="1">
      <c r="A36" s="1" t="s">
        <v>17</v>
      </c>
      <c r="B36" s="30">
        <v>0</v>
      </c>
      <c r="C36" s="30">
        <f>-2498140.92/1000</f>
        <v>-2498.14092</v>
      </c>
      <c r="D36" s="30">
        <f t="shared" si="1"/>
        <v>-2498.14092</v>
      </c>
      <c r="E36" s="37"/>
    </row>
    <row r="37" spans="1:5" ht="15.75">
      <c r="A37" s="8" t="s">
        <v>18</v>
      </c>
      <c r="B37" s="12">
        <f>B5+B30</f>
        <v>4598556</v>
      </c>
      <c r="C37" s="12">
        <f>C5+C30</f>
        <v>4606046.65908</v>
      </c>
      <c r="D37" s="12">
        <f>D30+D5</f>
        <v>7490.659079999896</v>
      </c>
      <c r="E37" s="24">
        <f t="shared" si="0"/>
        <v>100.16289154856437</v>
      </c>
    </row>
    <row r="38" spans="1:5" ht="15.75">
      <c r="A38" s="20" t="s">
        <v>38</v>
      </c>
      <c r="B38" s="21">
        <f>SUM(B39:B49)</f>
        <v>4568350.600000001</v>
      </c>
      <c r="C38" s="21">
        <f>SUM(C39:C49)</f>
        <v>4214449.3</v>
      </c>
      <c r="D38" s="21">
        <f>D39+D40+D41+D42+D44+D45+D46+D47+D48+D49</f>
        <v>-353901.3000000001</v>
      </c>
      <c r="E38" s="24">
        <f t="shared" si="0"/>
        <v>92.25319308898926</v>
      </c>
    </row>
    <row r="39" spans="1:5" ht="15.75">
      <c r="A39" s="2" t="s">
        <v>19</v>
      </c>
      <c r="B39" s="11">
        <v>265009.7</v>
      </c>
      <c r="C39" s="11">
        <v>254018.1</v>
      </c>
      <c r="D39" s="11">
        <f>C39-B39</f>
        <v>-10991.600000000006</v>
      </c>
      <c r="E39" s="23">
        <f t="shared" si="0"/>
        <v>95.85237823370238</v>
      </c>
    </row>
    <row r="40" spans="1:5" ht="31.5">
      <c r="A40" s="2" t="s">
        <v>20</v>
      </c>
      <c r="B40" s="11">
        <v>18350.8</v>
      </c>
      <c r="C40" s="11">
        <v>17992</v>
      </c>
      <c r="D40" s="11">
        <f aca="true" t="shared" si="2" ref="D40:D48">C40-B40</f>
        <v>-358.7999999999993</v>
      </c>
      <c r="E40" s="23">
        <f t="shared" si="0"/>
        <v>98.04477189005384</v>
      </c>
    </row>
    <row r="41" spans="1:5" ht="15.75">
      <c r="A41" s="2" t="s">
        <v>21</v>
      </c>
      <c r="B41" s="11">
        <v>806992.6</v>
      </c>
      <c r="C41" s="11">
        <v>775433.7</v>
      </c>
      <c r="D41" s="11">
        <f t="shared" si="2"/>
        <v>-31558.900000000023</v>
      </c>
      <c r="E41" s="23">
        <f t="shared" si="0"/>
        <v>96.08931977814915</v>
      </c>
    </row>
    <row r="42" spans="1:5" ht="15.75" customHeight="1">
      <c r="A42" s="2" t="s">
        <v>22</v>
      </c>
      <c r="B42" s="11">
        <v>793813.6</v>
      </c>
      <c r="C42" s="11">
        <v>708666.9</v>
      </c>
      <c r="D42" s="11">
        <f t="shared" si="2"/>
        <v>-85146.69999999995</v>
      </c>
      <c r="E42" s="23">
        <f t="shared" si="0"/>
        <v>89.27371614696447</v>
      </c>
    </row>
    <row r="43" spans="1:5" ht="15.75" customHeight="1">
      <c r="A43" s="2" t="s">
        <v>46</v>
      </c>
      <c r="B43" s="11">
        <v>7349.4</v>
      </c>
      <c r="C43" s="11">
        <v>7349.4</v>
      </c>
      <c r="D43" s="11">
        <f t="shared" si="2"/>
        <v>0</v>
      </c>
      <c r="E43" s="23">
        <f t="shared" si="0"/>
        <v>100</v>
      </c>
    </row>
    <row r="44" spans="1:5" ht="15.75">
      <c r="A44" s="2" t="s">
        <v>23</v>
      </c>
      <c r="B44" s="11">
        <v>1706930.6</v>
      </c>
      <c r="C44" s="11">
        <v>1678598.5</v>
      </c>
      <c r="D44" s="11">
        <f t="shared" si="2"/>
        <v>-28332.100000000093</v>
      </c>
      <c r="E44" s="23">
        <f t="shared" si="0"/>
        <v>98.34017270532264</v>
      </c>
    </row>
    <row r="45" spans="1:5" ht="15.75">
      <c r="A45" s="2" t="s">
        <v>24</v>
      </c>
      <c r="B45" s="11">
        <v>296470.1</v>
      </c>
      <c r="C45" s="11">
        <v>288632</v>
      </c>
      <c r="D45" s="11">
        <f t="shared" si="2"/>
        <v>-7838.099999999977</v>
      </c>
      <c r="E45" s="23">
        <f t="shared" si="0"/>
        <v>97.3561920746814</v>
      </c>
    </row>
    <row r="46" spans="1:5" ht="15.75">
      <c r="A46" s="2" t="s">
        <v>25</v>
      </c>
      <c r="B46" s="11">
        <v>106504.2</v>
      </c>
      <c r="C46" s="11">
        <v>100352.4</v>
      </c>
      <c r="D46" s="11">
        <f t="shared" si="2"/>
        <v>-6151.800000000003</v>
      </c>
      <c r="E46" s="23">
        <f t="shared" si="0"/>
        <v>94.22388976209388</v>
      </c>
    </row>
    <row r="47" spans="1:5" ht="15.75">
      <c r="A47" s="4" t="s">
        <v>26</v>
      </c>
      <c r="B47" s="11">
        <v>547926.8</v>
      </c>
      <c r="C47" s="11">
        <v>364421.8</v>
      </c>
      <c r="D47" s="11">
        <f t="shared" si="2"/>
        <v>-183505.00000000006</v>
      </c>
      <c r="E47" s="23">
        <f t="shared" si="0"/>
        <v>66.50921254444935</v>
      </c>
    </row>
    <row r="48" spans="1:5" ht="15.75">
      <c r="A48" s="2" t="s">
        <v>27</v>
      </c>
      <c r="B48" s="11">
        <v>18902.8</v>
      </c>
      <c r="C48" s="11">
        <v>18893.1</v>
      </c>
      <c r="D48" s="11">
        <f t="shared" si="2"/>
        <v>-9.700000000000728</v>
      </c>
      <c r="E48" s="23">
        <f t="shared" si="0"/>
        <v>99.94868485092155</v>
      </c>
    </row>
    <row r="49" spans="1:5" ht="31.5">
      <c r="A49" s="2" t="s">
        <v>28</v>
      </c>
      <c r="B49" s="11">
        <v>100</v>
      </c>
      <c r="C49" s="11">
        <v>91.4</v>
      </c>
      <c r="D49" s="11">
        <f>C49-B49</f>
        <v>-8.599999999999994</v>
      </c>
      <c r="E49" s="23">
        <f t="shared" si="0"/>
        <v>91.4</v>
      </c>
    </row>
    <row r="50" spans="1:5" s="17" customFormat="1" ht="15.75">
      <c r="A50" s="25" t="s">
        <v>33</v>
      </c>
      <c r="B50" s="21">
        <f>B37-B38</f>
        <v>30205.39999999944</v>
      </c>
      <c r="C50" s="21">
        <f>C37-C38</f>
        <v>391597.35907999985</v>
      </c>
      <c r="D50" s="21"/>
      <c r="E50" s="26"/>
    </row>
    <row r="51" spans="2:3" ht="15.75">
      <c r="B51" s="13"/>
      <c r="C51" s="18"/>
    </row>
    <row r="52" ht="15.75">
      <c r="C52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2023-01-19T06:02:13Z</dcterms:modified>
  <cp:category/>
  <cp:version/>
  <cp:contentType/>
  <cp:contentStatus/>
</cp:coreProperties>
</file>