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<sst xmlns="http://schemas.openxmlformats.org/spreadsheetml/2006/main" count="58" uniqueCount="58">
  <si>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</si>
  <si>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</si>
  <si>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</si>
  <si>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</si>
  <si>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</si>
  <si>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</si>
  <si>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</si>
  <si>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</si>
  <si>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</si>
  <si>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</si>
  <si>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</si>
  <si>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</si>
  <si>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</si>
  <si>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</si>
  <si>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</si>
  <si>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</si>
  <si>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</si>
  <si>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</si>
  <si>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</si>
  <si>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</si>
  <si>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</si>
  <si>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</si>
  <si>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</si>
  <si>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</si>
  <si>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</si>
  <si>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</si>
  <si>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</si>
  <si>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</si>
  <si>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</si>
  <si>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</si>
  <si>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</si>
  <si>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</si>
  <si>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</si>
  <si>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</si>
  <si>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</si>
  <si>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</si>
  <si>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</si>
  <si>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</si>
  <si>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</si>
  <si>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</si>
  <si>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</si>
  <si>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</si>
  <si>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</si>
  <si>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</si>
  <si>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</si>
  <si>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</si>
  <si>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</si>
  <si>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</si>
  <si>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</si>
  <si>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разграниченна и которые расположенны в границах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</si>
  <si>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</si>
  <si>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</si>
  <si>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</si>
  <si>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</si>
  <si>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</si>
  <si>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Исполнение бюджета городского округа город Елец за 2023  год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</si>
  <si>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</si>
  <si>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на 01.01.2024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</si>
</sst>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0" zoomScaleNormal="80" zoomScaleSheetLayoutView="90" zoomScalePageLayoutView="0" workbookViewId="0" topLeftCell="A1">
      <selection activeCell="J18" sqref="J18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7" t="s">
        <v>55</v>
      </c>
      <c r="B1" s="47"/>
      <c r="C1" s="47"/>
      <c r="D1" s="47"/>
      <c r="E1" s="47"/>
    </row>
    <row r="2" ht="15.75">
      <c r="E2" s="14" t="s">
        <v>32</v>
      </c>
    </row>
    <row r="3" spans="1:5" ht="15.75">
      <c r="A3" s="48" t="s">
        <v>31</v>
      </c>
      <c r="B3" s="50" t="s">
        <v>44</v>
      </c>
      <c r="C3" s="50" t="s">
        <v>57</v>
      </c>
      <c r="D3" s="50" t="s">
        <v>29</v>
      </c>
      <c r="E3" s="52" t="s">
        <v>30</v>
      </c>
    </row>
    <row r="4" spans="1:5" ht="15.75">
      <c r="A4" s="49"/>
      <c r="B4" s="51"/>
      <c r="C4" s="51"/>
      <c r="D4" s="51"/>
      <c r="E4" s="52"/>
    </row>
    <row r="5" spans="1:5" ht="18.75" customHeight="1">
      <c r="A5" s="9" t="s">
        <v>0</v>
      </c>
      <c r="B5" s="31">
        <f>B6+B7+B8+B13+B16+B18+B26+B27+B28+B32+B33</f>
        <v>1434147.0000000002</v>
      </c>
      <c r="C5" s="31">
        <f>C6+C7+C8+C13+C16+C17+C18+C26+C27+C28+C32+C33</f>
        <v>1574316.1</v>
      </c>
      <c r="D5" s="31">
        <f>C5-B5</f>
        <v>140169.09999999986</v>
      </c>
      <c r="E5" s="32">
        <f>(C5/B5)*100</f>
        <v>109.77369126037986</v>
      </c>
    </row>
    <row r="6" spans="1:5" ht="20.25" customHeight="1">
      <c r="A6" s="3" t="s">
        <v>1</v>
      </c>
      <c r="B6" s="33">
        <v>1103890.8</v>
      </c>
      <c r="C6" s="33">
        <v>1237454.1</v>
      </c>
      <c r="D6" s="34">
        <f aca="true" t="shared" si="0" ref="D6:D41">C6-B6</f>
        <v>133563.30000000005</v>
      </c>
      <c r="E6" s="35">
        <f aca="true" t="shared" si="1" ref="E6:E39">(C6/B6)*100</f>
        <v>112.09932178074136</v>
      </c>
    </row>
    <row r="7" spans="1:5" ht="20.25" customHeight="1">
      <c r="A7" s="3" t="s">
        <v>36</v>
      </c>
      <c r="B7" s="33">
        <v>45260</v>
      </c>
      <c r="C7" s="33">
        <v>47092.7</v>
      </c>
      <c r="D7" s="34">
        <f t="shared" si="0"/>
        <v>1832.699999999997</v>
      </c>
      <c r="E7" s="35">
        <f t="shared" si="1"/>
        <v>104.04927087936366</v>
      </c>
    </row>
    <row r="8" spans="1:5" s="15" customFormat="1" ht="15.75">
      <c r="A8" s="25" t="s">
        <v>34</v>
      </c>
      <c r="B8" s="33">
        <f>B9+B10+B11+B12</f>
        <v>41119.1</v>
      </c>
      <c r="C8" s="33">
        <f>C9+C10+C11+C12</f>
        <v>39407.3</v>
      </c>
      <c r="D8" s="34">
        <f t="shared" si="0"/>
        <v>-1711.7999999999956</v>
      </c>
      <c r="E8" s="35">
        <f t="shared" si="1"/>
        <v>95.83697113993254</v>
      </c>
    </row>
    <row r="9" spans="1:5" s="15" customFormat="1" ht="31.5">
      <c r="A9" s="28" t="s">
        <v>39</v>
      </c>
      <c r="B9" s="36">
        <v>34880</v>
      </c>
      <c r="C9" s="36">
        <v>33933.9</v>
      </c>
      <c r="D9" s="36">
        <f t="shared" si="0"/>
        <v>-946.0999999999985</v>
      </c>
      <c r="E9" s="35">
        <f t="shared" si="1"/>
        <v>97.28755733944955</v>
      </c>
    </row>
    <row r="10" spans="1:5" ht="33" customHeight="1">
      <c r="A10" s="5" t="s">
        <v>2</v>
      </c>
      <c r="B10" s="36"/>
      <c r="C10" s="36">
        <v>-469.2</v>
      </c>
      <c r="D10" s="36">
        <f t="shared" si="0"/>
        <v>-469.2</v>
      </c>
      <c r="E10" s="35"/>
    </row>
    <row r="11" spans="1:5" ht="15.75">
      <c r="A11" s="5" t="s">
        <v>3</v>
      </c>
      <c r="B11" s="36">
        <v>1439.1</v>
      </c>
      <c r="C11" s="36">
        <v>1439.1</v>
      </c>
      <c r="D11" s="36">
        <f t="shared" si="0"/>
        <v>0</v>
      </c>
      <c r="E11" s="35">
        <f t="shared" si="1"/>
        <v>100</v>
      </c>
    </row>
    <row r="12" spans="1:5" ht="31.5">
      <c r="A12" s="5" t="s">
        <v>4</v>
      </c>
      <c r="B12" s="36">
        <v>4800</v>
      </c>
      <c r="C12" s="36">
        <v>4503.5</v>
      </c>
      <c r="D12" s="36">
        <f t="shared" si="0"/>
        <v>-296.5</v>
      </c>
      <c r="E12" s="35">
        <f t="shared" si="1"/>
        <v>93.82291666666667</v>
      </c>
    </row>
    <row r="13" spans="1:5" s="16" customFormat="1" ht="15.75">
      <c r="A13" s="3" t="s">
        <v>35</v>
      </c>
      <c r="B13" s="33">
        <f>B14+B15</f>
        <v>173200</v>
      </c>
      <c r="C13" s="33">
        <f>C14+C15</f>
        <v>175272.5</v>
      </c>
      <c r="D13" s="34">
        <f t="shared" si="0"/>
        <v>2072.5</v>
      </c>
      <c r="E13" s="35">
        <f t="shared" si="1"/>
        <v>101.19659353348729</v>
      </c>
    </row>
    <row r="14" spans="1:5" ht="24.75" customHeight="1">
      <c r="A14" s="5" t="s">
        <v>5</v>
      </c>
      <c r="B14" s="36">
        <v>84000</v>
      </c>
      <c r="C14" s="36">
        <v>85570.2</v>
      </c>
      <c r="D14" s="36">
        <f t="shared" si="0"/>
        <v>1570.199999999997</v>
      </c>
      <c r="E14" s="35">
        <f t="shared" si="1"/>
        <v>101.86928571428571</v>
      </c>
    </row>
    <row r="15" spans="1:5" ht="18" customHeight="1">
      <c r="A15" s="5" t="s">
        <v>6</v>
      </c>
      <c r="B15" s="36">
        <v>89200</v>
      </c>
      <c r="C15" s="36">
        <v>89702.3</v>
      </c>
      <c r="D15" s="36">
        <f t="shared" si="0"/>
        <v>502.3000000000029</v>
      </c>
      <c r="E15" s="35">
        <f t="shared" si="1"/>
        <v>100.56311659192825</v>
      </c>
    </row>
    <row r="16" spans="1:5" ht="21" customHeight="1">
      <c r="A16" s="3" t="s">
        <v>7</v>
      </c>
      <c r="B16" s="33">
        <v>12550</v>
      </c>
      <c r="C16" s="33">
        <v>13295</v>
      </c>
      <c r="D16" s="34">
        <f t="shared" si="0"/>
        <v>745</v>
      </c>
      <c r="E16" s="35">
        <f t="shared" si="1"/>
        <v>105.93625498007968</v>
      </c>
    </row>
    <row r="17" spans="1:5" ht="33" customHeight="1">
      <c r="A17" s="3" t="s">
        <v>47</v>
      </c>
      <c r="B17" s="33"/>
      <c r="C17" s="33">
        <v>-0.9</v>
      </c>
      <c r="D17" s="34"/>
      <c r="E17" s="35"/>
    </row>
    <row r="18" spans="1:5" s="16" customFormat="1" ht="18" customHeight="1">
      <c r="A18" s="3" t="s">
        <v>37</v>
      </c>
      <c r="B18" s="33">
        <f>B19+B20+B21+B22+B25</f>
        <v>19217.8</v>
      </c>
      <c r="C18" s="33">
        <f>C19+C20+C21+C22++C23+C24+C25</f>
        <v>20777.200000000004</v>
      </c>
      <c r="D18" s="34">
        <f t="shared" si="0"/>
        <v>1559.400000000005</v>
      </c>
      <c r="E18" s="35">
        <f t="shared" si="1"/>
        <v>108.1143523192041</v>
      </c>
    </row>
    <row r="19" spans="1:5" ht="53.25" customHeight="1">
      <c r="A19" s="5" t="s">
        <v>40</v>
      </c>
      <c r="B19" s="36">
        <v>10100</v>
      </c>
      <c r="C19" s="36">
        <v>10429.1</v>
      </c>
      <c r="D19" s="36">
        <f t="shared" si="0"/>
        <v>329.10000000000036</v>
      </c>
      <c r="E19" s="35">
        <f t="shared" si="1"/>
        <v>103.25841584158417</v>
      </c>
    </row>
    <row r="20" spans="1:5" ht="99" customHeight="1">
      <c r="A20" s="29" t="s">
        <v>8</v>
      </c>
      <c r="B20" s="36">
        <v>1200</v>
      </c>
      <c r="C20" s="36">
        <v>1233.1</v>
      </c>
      <c r="D20" s="36">
        <f t="shared" si="0"/>
        <v>33.09999999999991</v>
      </c>
      <c r="E20" s="35">
        <f t="shared" si="1"/>
        <v>102.75833333333333</v>
      </c>
    </row>
    <row r="21" spans="1:5" ht="81.75" customHeight="1">
      <c r="A21" s="29" t="s">
        <v>42</v>
      </c>
      <c r="B21" s="36">
        <v>117.8</v>
      </c>
      <c r="C21" s="36">
        <v>116.1</v>
      </c>
      <c r="D21" s="36">
        <f t="shared" si="0"/>
        <v>-1.7000000000000028</v>
      </c>
      <c r="E21" s="35">
        <f t="shared" si="1"/>
        <v>98.55687606112055</v>
      </c>
    </row>
    <row r="22" spans="1:5" ht="48.75" customHeight="1">
      <c r="A22" s="7" t="s">
        <v>48</v>
      </c>
      <c r="B22" s="37">
        <v>7800</v>
      </c>
      <c r="C22" s="37">
        <v>8500.5</v>
      </c>
      <c r="D22" s="36">
        <f t="shared" si="0"/>
        <v>700.5</v>
      </c>
      <c r="E22" s="35">
        <f t="shared" si="1"/>
        <v>108.98076923076923</v>
      </c>
    </row>
    <row r="23" spans="1:5" ht="133.5" customHeight="1">
      <c r="A23" s="6" t="s">
        <v>49</v>
      </c>
      <c r="B23" s="36">
        <v>0</v>
      </c>
      <c r="C23" s="36">
        <v>17.7</v>
      </c>
      <c r="D23" s="36">
        <f t="shared" si="0"/>
        <v>17.7</v>
      </c>
      <c r="E23" s="35"/>
    </row>
    <row r="24" spans="1:5" ht="114.75" customHeight="1">
      <c r="A24" s="6" t="s">
        <v>50</v>
      </c>
      <c r="B24" s="36">
        <v>0</v>
      </c>
      <c r="C24" s="36">
        <v>1.7</v>
      </c>
      <c r="D24" s="36">
        <f t="shared" si="0"/>
        <v>1.7</v>
      </c>
      <c r="E24" s="35"/>
    </row>
    <row r="25" spans="1:5" ht="96" customHeight="1">
      <c r="A25" s="30" t="s">
        <v>51</v>
      </c>
      <c r="B25" s="37">
        <v>0</v>
      </c>
      <c r="C25" s="37">
        <v>479</v>
      </c>
      <c r="D25" s="36">
        <f t="shared" si="0"/>
        <v>479</v>
      </c>
      <c r="E25" s="35"/>
    </row>
    <row r="26" spans="1:5" ht="31.5">
      <c r="A26" s="3" t="s">
        <v>9</v>
      </c>
      <c r="B26" s="33">
        <v>10100</v>
      </c>
      <c r="C26" s="33">
        <v>10678.4</v>
      </c>
      <c r="D26" s="34">
        <f t="shared" si="0"/>
        <v>578.3999999999996</v>
      </c>
      <c r="E26" s="35">
        <f t="shared" si="1"/>
        <v>105.72673267326734</v>
      </c>
    </row>
    <row r="27" spans="1:5" ht="31.5" customHeight="1">
      <c r="A27" s="3" t="s">
        <v>10</v>
      </c>
      <c r="B27" s="33">
        <v>809.3</v>
      </c>
      <c r="C27" s="33">
        <v>1424.8</v>
      </c>
      <c r="D27" s="34">
        <f t="shared" si="0"/>
        <v>615.5</v>
      </c>
      <c r="E27" s="35"/>
    </row>
    <row r="28" spans="1:5" ht="31.5" customHeight="1">
      <c r="A28" s="3" t="s">
        <v>52</v>
      </c>
      <c r="B28" s="33">
        <f>B29+B30+B31</f>
        <v>21200</v>
      </c>
      <c r="C28" s="33">
        <f>C29+C30+C31</f>
        <v>21390.899999999998</v>
      </c>
      <c r="D28" s="34">
        <f>C28-B28</f>
        <v>190.89999999999782</v>
      </c>
      <c r="E28" s="35">
        <f>(C28/B28)*100</f>
        <v>100.90047169811321</v>
      </c>
    </row>
    <row r="29" spans="1:5" ht="111" customHeight="1">
      <c r="A29" s="43" t="s">
        <v>53</v>
      </c>
      <c r="B29" s="41">
        <v>18700</v>
      </c>
      <c r="C29" s="34">
        <v>18801.5</v>
      </c>
      <c r="D29" s="34">
        <f t="shared" si="0"/>
        <v>101.5</v>
      </c>
      <c r="E29" s="35">
        <f t="shared" si="1"/>
        <v>100.54278074866309</v>
      </c>
    </row>
    <row r="30" spans="1:5" ht="66.75" customHeight="1">
      <c r="A30" s="43" t="s">
        <v>43</v>
      </c>
      <c r="B30" s="41">
        <v>2500</v>
      </c>
      <c r="C30" s="34">
        <v>2533.8</v>
      </c>
      <c r="D30" s="34">
        <f t="shared" si="0"/>
        <v>33.80000000000018</v>
      </c>
      <c r="E30" s="35">
        <f t="shared" si="1"/>
        <v>101.352</v>
      </c>
    </row>
    <row r="31" spans="1:5" ht="63">
      <c r="A31" s="2" t="s">
        <v>54</v>
      </c>
      <c r="B31" s="41">
        <v>0</v>
      </c>
      <c r="C31" s="34">
        <v>55.6</v>
      </c>
      <c r="D31" s="34">
        <f t="shared" si="0"/>
        <v>55.6</v>
      </c>
      <c r="E31" s="35"/>
    </row>
    <row r="32" spans="1:5" ht="15.75">
      <c r="A32" s="26" t="s">
        <v>11</v>
      </c>
      <c r="B32" s="38">
        <v>4000</v>
      </c>
      <c r="C32" s="38">
        <v>4136.6</v>
      </c>
      <c r="D32" s="33">
        <f t="shared" si="0"/>
        <v>136.60000000000036</v>
      </c>
      <c r="E32" s="44">
        <f t="shared" si="1"/>
        <v>103.415</v>
      </c>
    </row>
    <row r="33" spans="1:5" ht="18.75" customHeight="1">
      <c r="A33" s="3" t="s">
        <v>12</v>
      </c>
      <c r="B33" s="33">
        <v>2800</v>
      </c>
      <c r="C33" s="33">
        <v>3387.5</v>
      </c>
      <c r="D33" s="34">
        <f t="shared" si="0"/>
        <v>587.5</v>
      </c>
      <c r="E33" s="35">
        <f t="shared" si="1"/>
        <v>120.98214285714286</v>
      </c>
    </row>
    <row r="34" spans="1:5" ht="15.75">
      <c r="A34" s="8" t="s">
        <v>13</v>
      </c>
      <c r="B34" s="39">
        <f>SUM(B35:B41)</f>
        <v>2529201.3</v>
      </c>
      <c r="C34" s="39">
        <f>SUM(C35:C41)</f>
        <v>2171068.9999999995</v>
      </c>
      <c r="D34" s="39">
        <f t="shared" si="0"/>
        <v>-358132.3000000003</v>
      </c>
      <c r="E34" s="32">
        <f t="shared" si="1"/>
        <v>85.84010296056702</v>
      </c>
    </row>
    <row r="35" spans="1:5" ht="31.5">
      <c r="A35" s="1" t="s">
        <v>14</v>
      </c>
      <c r="B35" s="34">
        <v>141787.5</v>
      </c>
      <c r="C35" s="40">
        <v>141787.5</v>
      </c>
      <c r="D35" s="34">
        <f t="shared" si="0"/>
        <v>0</v>
      </c>
      <c r="E35" s="35">
        <f t="shared" si="1"/>
        <v>100</v>
      </c>
    </row>
    <row r="36" spans="1:5" ht="31.5">
      <c r="A36" s="1" t="s">
        <v>15</v>
      </c>
      <c r="B36" s="34">
        <v>899672.2</v>
      </c>
      <c r="C36" s="40">
        <v>886962.2</v>
      </c>
      <c r="D36" s="34">
        <f t="shared" si="0"/>
        <v>-12710</v>
      </c>
      <c r="E36" s="35">
        <f t="shared" si="1"/>
        <v>98.58726322765114</v>
      </c>
    </row>
    <row r="37" spans="1:5" ht="31.5">
      <c r="A37" s="1" t="s">
        <v>16</v>
      </c>
      <c r="B37" s="41">
        <v>1099227.2</v>
      </c>
      <c r="C37" s="40">
        <v>1091405.9</v>
      </c>
      <c r="D37" s="34">
        <f t="shared" si="0"/>
        <v>-7821.300000000047</v>
      </c>
      <c r="E37" s="35">
        <f t="shared" si="1"/>
        <v>99.28847284710567</v>
      </c>
    </row>
    <row r="38" spans="1:5" ht="15.75">
      <c r="A38" s="1" t="s">
        <v>41</v>
      </c>
      <c r="B38" s="34">
        <v>388234.3</v>
      </c>
      <c r="C38" s="34">
        <v>51357.8</v>
      </c>
      <c r="D38" s="34">
        <f t="shared" si="0"/>
        <v>-336876.5</v>
      </c>
      <c r="E38" s="35">
        <f t="shared" si="1"/>
        <v>13.228558115550326</v>
      </c>
    </row>
    <row r="39" spans="1:5" ht="15.75">
      <c r="A39" s="1" t="s">
        <v>17</v>
      </c>
      <c r="B39" s="34">
        <v>280.1</v>
      </c>
      <c r="C39" s="34">
        <v>280.1</v>
      </c>
      <c r="D39" s="34">
        <f t="shared" si="0"/>
        <v>0</v>
      </c>
      <c r="E39" s="35">
        <f t="shared" si="1"/>
        <v>100</v>
      </c>
    </row>
    <row r="40" spans="1:5" ht="63">
      <c r="A40" s="1" t="s">
        <v>56</v>
      </c>
      <c r="B40" s="34">
        <v>0</v>
      </c>
      <c r="C40" s="34">
        <v>49.1</v>
      </c>
      <c r="D40" s="34">
        <f t="shared" si="0"/>
        <v>49.1</v>
      </c>
      <c r="E40" s="35"/>
    </row>
    <row r="41" spans="1:5" ht="16.5" customHeight="1">
      <c r="A41" s="1" t="s">
        <v>18</v>
      </c>
      <c r="B41" s="34">
        <v>0</v>
      </c>
      <c r="C41" s="34">
        <v>-773.6</v>
      </c>
      <c r="D41" s="34">
        <f t="shared" si="0"/>
        <v>-773.6</v>
      </c>
      <c r="E41" s="42"/>
    </row>
    <row r="42" spans="1:5" ht="15.75">
      <c r="A42" s="8" t="s">
        <v>19</v>
      </c>
      <c r="B42" s="11">
        <f>B5+B34</f>
        <v>3963348.3</v>
      </c>
      <c r="C42" s="11">
        <f>C5+C34</f>
        <v>3745385.0999999996</v>
      </c>
      <c r="D42" s="11">
        <f>D34+D5</f>
        <v>-217963.20000000042</v>
      </c>
      <c r="E42" s="22">
        <f>(C42/B42)*100</f>
        <v>94.50052875746499</v>
      </c>
    </row>
    <row r="43" spans="1:5" ht="15.75">
      <c r="A43" s="19" t="s">
        <v>38</v>
      </c>
      <c r="B43" s="20">
        <f>SUM(B44:B54)</f>
        <v>4272418.600000001</v>
      </c>
      <c r="C43" s="20">
        <f>SUM(C44:C54)</f>
        <v>3853670.400000001</v>
      </c>
      <c r="D43" s="20">
        <f>SUM(D44:D54)</f>
        <v>-418748.1999999999</v>
      </c>
      <c r="E43" s="22">
        <f>(C43/B43)*100</f>
        <v>90.19880214920889</v>
      </c>
    </row>
    <row r="44" spans="1:6" ht="15.75">
      <c r="A44" s="2" t="s">
        <v>20</v>
      </c>
      <c r="B44" s="10">
        <v>260556.6</v>
      </c>
      <c r="C44" s="10">
        <v>249302.5</v>
      </c>
      <c r="D44" s="27">
        <f>C44-B44</f>
        <v>-11254.100000000006</v>
      </c>
      <c r="E44" s="21">
        <f aca="true" t="shared" si="2" ref="E44:E54">(C44/B44)*100</f>
        <v>95.6807465249393</v>
      </c>
      <c r="F44" s="45"/>
    </row>
    <row r="45" spans="1:5" ht="31.5">
      <c r="A45" s="2" t="s">
        <v>21</v>
      </c>
      <c r="B45" s="10">
        <v>20217.2</v>
      </c>
      <c r="C45" s="10">
        <v>19890.2</v>
      </c>
      <c r="D45" s="27">
        <f aca="true" t="shared" si="3" ref="D45:D54">C45-B45</f>
        <v>-327</v>
      </c>
      <c r="E45" s="21">
        <f t="shared" si="2"/>
        <v>98.38256534040322</v>
      </c>
    </row>
    <row r="46" spans="1:5" ht="15.75">
      <c r="A46" s="2" t="s">
        <v>22</v>
      </c>
      <c r="B46" s="10">
        <v>721561.1</v>
      </c>
      <c r="C46" s="10">
        <v>711030.6</v>
      </c>
      <c r="D46" s="27">
        <f t="shared" si="3"/>
        <v>-10530.5</v>
      </c>
      <c r="E46" s="21">
        <f t="shared" si="2"/>
        <v>98.54059482973791</v>
      </c>
    </row>
    <row r="47" spans="1:8" ht="15.75" customHeight="1">
      <c r="A47" s="2" t="s">
        <v>23</v>
      </c>
      <c r="B47" s="10">
        <v>543628.1</v>
      </c>
      <c r="C47" s="10">
        <v>537269.9</v>
      </c>
      <c r="D47" s="27">
        <f t="shared" si="3"/>
        <v>-6358.199999999953</v>
      </c>
      <c r="E47" s="21">
        <f t="shared" si="2"/>
        <v>98.83041365963238</v>
      </c>
      <c r="H47" s="46"/>
    </row>
    <row r="48" spans="1:8" ht="15.75" customHeight="1">
      <c r="A48" s="2" t="s">
        <v>45</v>
      </c>
      <c r="B48" s="10">
        <v>163291</v>
      </c>
      <c r="C48" s="10">
        <v>163274.4</v>
      </c>
      <c r="D48" s="27">
        <f t="shared" si="3"/>
        <v>-16.60000000000582</v>
      </c>
      <c r="E48" s="21">
        <f t="shared" si="2"/>
        <v>99.98983409985853</v>
      </c>
      <c r="H48" s="46"/>
    </row>
    <row r="49" spans="1:8" ht="15.75">
      <c r="A49" s="2" t="s">
        <v>24</v>
      </c>
      <c r="B49" s="10">
        <v>1440918.2</v>
      </c>
      <c r="C49" s="10">
        <v>1434528.3</v>
      </c>
      <c r="D49" s="27">
        <f t="shared" si="3"/>
        <v>-6389.899999999907</v>
      </c>
      <c r="E49" s="21">
        <f t="shared" si="2"/>
        <v>99.55653971196978</v>
      </c>
      <c r="H49" s="46"/>
    </row>
    <row r="50" spans="1:8" ht="15.75">
      <c r="A50" s="2" t="s">
        <v>46</v>
      </c>
      <c r="B50" s="10">
        <v>261091.7</v>
      </c>
      <c r="C50" s="10">
        <v>259707.2</v>
      </c>
      <c r="D50" s="27">
        <f t="shared" si="3"/>
        <v>-1384.5</v>
      </c>
      <c r="E50" s="21">
        <f t="shared" si="2"/>
        <v>99.4697265366919</v>
      </c>
      <c r="H50" s="46"/>
    </row>
    <row r="51" spans="1:8" ht="15.75">
      <c r="A51" s="2" t="s">
        <v>25</v>
      </c>
      <c r="B51" s="10">
        <v>120705.2</v>
      </c>
      <c r="C51" s="10">
        <v>118447.5</v>
      </c>
      <c r="D51" s="27">
        <f t="shared" si="3"/>
        <v>-2257.699999999997</v>
      </c>
      <c r="E51" s="21">
        <f t="shared" si="2"/>
        <v>98.12957519642899</v>
      </c>
      <c r="H51" s="46"/>
    </row>
    <row r="52" spans="1:5" ht="15.75">
      <c r="A52" s="4" t="s">
        <v>26</v>
      </c>
      <c r="B52" s="10">
        <v>718976.3</v>
      </c>
      <c r="C52" s="10">
        <v>338760.7</v>
      </c>
      <c r="D52" s="27">
        <f t="shared" si="3"/>
        <v>-380215.60000000003</v>
      </c>
      <c r="E52" s="21">
        <f t="shared" si="2"/>
        <v>47.11708856049914</v>
      </c>
    </row>
    <row r="53" spans="1:5" ht="15.75">
      <c r="A53" s="2" t="s">
        <v>27</v>
      </c>
      <c r="B53" s="10">
        <v>21373.2</v>
      </c>
      <c r="C53" s="10">
        <v>21373.2</v>
      </c>
      <c r="D53" s="27">
        <f t="shared" si="3"/>
        <v>0</v>
      </c>
      <c r="E53" s="21">
        <f t="shared" si="2"/>
        <v>100</v>
      </c>
    </row>
    <row r="54" spans="1:5" ht="31.5">
      <c r="A54" s="2" t="s">
        <v>28</v>
      </c>
      <c r="B54" s="10">
        <v>100</v>
      </c>
      <c r="C54" s="10">
        <v>85.9</v>
      </c>
      <c r="D54" s="27">
        <f t="shared" si="3"/>
        <v>-14.099999999999994</v>
      </c>
      <c r="E54" s="21">
        <f t="shared" si="2"/>
        <v>85.9</v>
      </c>
    </row>
    <row r="55" spans="1:5" s="16" customFormat="1" ht="15.75">
      <c r="A55" s="23" t="s">
        <v>33</v>
      </c>
      <c r="B55" s="20">
        <f>B42-B43</f>
        <v>-309070.30000000075</v>
      </c>
      <c r="C55" s="20">
        <f>C42-C43</f>
        <v>-108285.30000000121</v>
      </c>
      <c r="D55" s="20"/>
      <c r="E55" s="24"/>
    </row>
    <row r="56" spans="2:3" ht="15.75">
      <c r="B56" s="12"/>
      <c r="C56" s="17"/>
    </row>
    <row r="57" ht="15.75">
      <c r="C57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2024-02-01T12:38:22Z</dcterms:modified>
  <cp:category/>
  <cp:version/>
  <cp:contentType/>
  <cp:contentStatus/>
</cp:coreProperties>
</file>