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2.202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<sst xmlns="http://schemas.openxmlformats.org/spreadsheetml/2006/main" count="49" uniqueCount="49">
  <si>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</si>
  <si>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</si>
  <si>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</si>
  <si>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</si>
  <si>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</si>
  <si>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</si>
  <si>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</si>
  <si>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</si>
  <si>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</si>
  <si>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 за земельные участки, государственная собственность на которые не разграничена и которые 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</si>
  <si>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</si>
  <si>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</si>
  <si>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</si>
  <si>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</si>
  <si>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</si>
  <si>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 бюджетных и автономных учреждений)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</si>
  <si>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</si>
  <si>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</si>
  <si>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</si>
  <si>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</si>
  <si>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</si>
  <si>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</si>
  <si>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трасферты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</si>
  <si>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</si>
  <si>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</si>
  <si>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</si>
  <si>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Вего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</si>
  <si>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</si>
  <si>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</si>
  <si>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</si>
  <si>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</si>
  <si>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</si>
  <si>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</si>
  <si>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</si>
  <si>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</si>
  <si>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</si>
  <si>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</si>
  <si>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</si>
  <si>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</si>
  <si>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ПРОФИЦИТ/ДЕФИЦИТ</t>
  </si>
  <si>
    <t>Наименование показателя</t>
  </si>
  <si>
    <t>НАЛОГИ НА СОВОКУПНЫЙ ДОХОД</t>
  </si>
  <si>
    <t>НАЛОГ НА ИМУЩЕСТВО</t>
  </si>
  <si>
    <t>ДОХОДЫ ОТ ИСПОЛЬЗОВАНИЯ ИМУЩЕСТВА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</si>
  <si>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 , государственная собственность на которые не разграниченна и которые расположенны в границах городского округа </t>
  </si>
  <si>
    <t>Исполнение на 01.02.2020</t>
  </si>
  <si>
    <t>План 2020</t>
  </si>
  <si>
    <t>Исполнение бюджета городского округа город Елец 2020  год</t>
  </si>
  <si>
    <t>тыс.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</si>
</sst>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5" fontId="3" fillId="33" borderId="12" xfId="0" applyNumberFormat="1" applyFont="1" applyFill="1" applyBorder="1" applyAlignment="1" applyProtection="1">
      <alignment horizontal="center" vertical="center" wrapText="1"/>
      <protection/>
    </xf>
    <xf numFmtId="165" fontId="2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64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25">
      <selection activeCell="D27" sqref="D27:E27"/>
    </sheetView>
  </sheetViews>
  <sheetFormatPr defaultColWidth="9.140625" defaultRowHeight="15"/>
  <cols>
    <col min="1" max="1" width="36.7109375" style="21" customWidth="1"/>
    <col min="2" max="2" width="19.00390625" style="21" customWidth="1"/>
    <col min="3" max="3" width="18.28125" style="21" customWidth="1"/>
    <col min="4" max="4" width="20.8515625" style="21" customWidth="1"/>
    <col min="5" max="5" width="12.421875" style="21" customWidth="1"/>
    <col min="6" max="16384" width="9.140625" style="21" customWidth="1"/>
  </cols>
  <sheetData>
    <row r="1" spans="1:5" ht="15.75">
      <c r="A1" s="30" t="s">
        <v>47</v>
      </c>
      <c r="B1" s="30"/>
      <c r="C1" s="30"/>
      <c r="D1" s="30"/>
      <c r="E1" s="30"/>
    </row>
    <row r="2" ht="15.75">
      <c r="D2" s="22" t="s">
        <v>48</v>
      </c>
    </row>
    <row r="3" spans="1:5" ht="15.75">
      <c r="A3" s="31" t="s">
        <v>40</v>
      </c>
      <c r="B3" s="33" t="s">
        <v>46</v>
      </c>
      <c r="C3" s="33" t="s">
        <v>45</v>
      </c>
      <c r="D3" s="33" t="s">
        <v>37</v>
      </c>
      <c r="E3" s="35" t="s">
        <v>38</v>
      </c>
    </row>
    <row r="4" spans="1:5" ht="15.75">
      <c r="A4" s="32"/>
      <c r="B4" s="34"/>
      <c r="C4" s="34"/>
      <c r="D4" s="34"/>
      <c r="E4" s="35"/>
    </row>
    <row r="5" spans="1:5" ht="18.75" customHeight="1">
      <c r="A5" s="11" t="s">
        <v>0</v>
      </c>
      <c r="B5" s="12">
        <f>B6+B7+B8+B12+B16+B21+B22+B23+B24+B25+B26+B15</f>
        <v>809950.7</v>
      </c>
      <c r="C5" s="12">
        <f>C6+C7+C8+C12+C16+C21+C22+C23+C24+C25+C26+C15</f>
        <v>49790.8</v>
      </c>
      <c r="D5" s="12">
        <f>C5-B5</f>
        <v>-760159.8999999999</v>
      </c>
      <c r="E5" s="37">
        <f>(C5/B5)*100</f>
        <v>6.147386501425334</v>
      </c>
    </row>
    <row r="6" spans="1:5" ht="20.25" customHeight="1">
      <c r="A6" s="1" t="s">
        <v>1</v>
      </c>
      <c r="B6" s="13">
        <v>517342.2</v>
      </c>
      <c r="C6" s="13">
        <v>28069</v>
      </c>
      <c r="D6" s="13">
        <f>C6-B6</f>
        <v>-489273.2</v>
      </c>
      <c r="E6" s="36">
        <f aca="true" t="shared" si="0" ref="E6:E45">(C6/B6)*100</f>
        <v>5.425615772306995</v>
      </c>
    </row>
    <row r="7" spans="1:5" ht="51.75" customHeight="1">
      <c r="A7" s="1" t="s">
        <v>2</v>
      </c>
      <c r="B7" s="13">
        <v>29018.9</v>
      </c>
      <c r="C7" s="13">
        <v>2526.4</v>
      </c>
      <c r="D7" s="13">
        <f aca="true" t="shared" si="1" ref="D7:D33">C7-B7</f>
        <v>-26492.5</v>
      </c>
      <c r="E7" s="36">
        <f t="shared" si="0"/>
        <v>8.706050194872997</v>
      </c>
    </row>
    <row r="8" spans="1:5" s="24" customFormat="1" ht="31.5">
      <c r="A8" s="20" t="s">
        <v>41</v>
      </c>
      <c r="B8" s="14">
        <f>B9+B10+B11</f>
        <v>37735</v>
      </c>
      <c r="C8" s="14">
        <f>C9+C10+C11</f>
        <v>9269.1</v>
      </c>
      <c r="D8" s="14">
        <f>C8-B8</f>
        <v>-28465.9</v>
      </c>
      <c r="E8" s="38">
        <f t="shared" si="0"/>
        <v>24.56366768252286</v>
      </c>
    </row>
    <row r="9" spans="1:5" ht="39.75" customHeight="1">
      <c r="A9" s="7" t="s">
        <v>3</v>
      </c>
      <c r="B9" s="15">
        <v>36500</v>
      </c>
      <c r="C9" s="15">
        <v>9215</v>
      </c>
      <c r="D9" s="15">
        <f t="shared" si="1"/>
        <v>-27285</v>
      </c>
      <c r="E9" s="36">
        <f t="shared" si="0"/>
        <v>25.246575342465754</v>
      </c>
    </row>
    <row r="10" spans="1:5" ht="31.5">
      <c r="A10" s="7" t="s">
        <v>4</v>
      </c>
      <c r="B10" s="15">
        <v>35</v>
      </c>
      <c r="C10" s="15">
        <v>4.9</v>
      </c>
      <c r="D10" s="15">
        <f t="shared" si="1"/>
        <v>-30.1</v>
      </c>
      <c r="E10" s="36">
        <f t="shared" si="0"/>
        <v>14.000000000000002</v>
      </c>
    </row>
    <row r="11" spans="1:5" ht="47.25">
      <c r="A11" s="7" t="s">
        <v>5</v>
      </c>
      <c r="B11" s="15">
        <v>1200</v>
      </c>
      <c r="C11" s="15">
        <v>49.2</v>
      </c>
      <c r="D11" s="15">
        <f t="shared" si="1"/>
        <v>-1150.8</v>
      </c>
      <c r="E11" s="36">
        <f t="shared" si="0"/>
        <v>4.1000000000000005</v>
      </c>
    </row>
    <row r="12" spans="1:5" s="25" customFormat="1" ht="15.75">
      <c r="A12" s="4" t="s">
        <v>42</v>
      </c>
      <c r="B12" s="14">
        <f>B13+B14</f>
        <v>138228</v>
      </c>
      <c r="C12" s="14">
        <f>C13+C14</f>
        <v>7011.900000000001</v>
      </c>
      <c r="D12" s="14">
        <f>C12-B12</f>
        <v>-131216.1</v>
      </c>
      <c r="E12" s="38">
        <f t="shared" si="0"/>
        <v>5.072705964059381</v>
      </c>
    </row>
    <row r="13" spans="1:5" ht="30.75" customHeight="1">
      <c r="A13" s="7" t="s">
        <v>6</v>
      </c>
      <c r="B13" s="15">
        <v>21820</v>
      </c>
      <c r="C13" s="15">
        <v>344.8</v>
      </c>
      <c r="D13" s="15">
        <f t="shared" si="1"/>
        <v>-21475.2</v>
      </c>
      <c r="E13" s="36">
        <f t="shared" si="0"/>
        <v>1.5802016498625115</v>
      </c>
    </row>
    <row r="14" spans="1:5" ht="21.75" customHeight="1">
      <c r="A14" s="7" t="s">
        <v>7</v>
      </c>
      <c r="B14" s="15">
        <v>116408</v>
      </c>
      <c r="C14" s="15">
        <v>6667.1</v>
      </c>
      <c r="D14" s="15">
        <f t="shared" si="1"/>
        <v>-109740.9</v>
      </c>
      <c r="E14" s="36">
        <f t="shared" si="0"/>
        <v>5.7273555082124945</v>
      </c>
    </row>
    <row r="15" spans="1:5" ht="27" customHeight="1">
      <c r="A15" s="1" t="s">
        <v>8</v>
      </c>
      <c r="B15" s="13">
        <v>13390</v>
      </c>
      <c r="C15" s="13">
        <v>924.4</v>
      </c>
      <c r="D15" s="13">
        <f t="shared" si="1"/>
        <v>-12465.6</v>
      </c>
      <c r="E15" s="36">
        <f t="shared" si="0"/>
        <v>6.903659447348767</v>
      </c>
    </row>
    <row r="16" spans="1:5" s="25" customFormat="1" ht="37.5" customHeight="1">
      <c r="A16" s="4" t="s">
        <v>43</v>
      </c>
      <c r="B16" s="14">
        <f>B17+B18+B19+B20</f>
        <v>62800</v>
      </c>
      <c r="C16" s="14">
        <f>C17+C18+C19+C20</f>
        <v>995.2</v>
      </c>
      <c r="D16" s="14">
        <f>C16-B16</f>
        <v>-61804.8</v>
      </c>
      <c r="E16" s="38">
        <f t="shared" si="0"/>
        <v>1.5847133757961782</v>
      </c>
    </row>
    <row r="17" spans="1:5" ht="126" customHeight="1">
      <c r="A17" s="7" t="s">
        <v>9</v>
      </c>
      <c r="B17" s="15">
        <v>47100</v>
      </c>
      <c r="C17" s="15">
        <v>347</v>
      </c>
      <c r="D17" s="15">
        <f t="shared" si="1"/>
        <v>-46753</v>
      </c>
      <c r="E17" s="36">
        <f t="shared" si="0"/>
        <v>0.7367303609341825</v>
      </c>
    </row>
    <row r="18" spans="1:5" ht="110.25" customHeight="1">
      <c r="A18" s="8" t="s">
        <v>10</v>
      </c>
      <c r="B18" s="15">
        <v>5700</v>
      </c>
      <c r="C18" s="15">
        <v>10.5</v>
      </c>
      <c r="D18" s="15">
        <f t="shared" si="1"/>
        <v>-5689.5</v>
      </c>
      <c r="E18" s="36">
        <f t="shared" si="0"/>
        <v>0.18421052631578946</v>
      </c>
    </row>
    <row r="19" spans="1:5" ht="110.25" customHeight="1">
      <c r="A19" s="8" t="s">
        <v>44</v>
      </c>
      <c r="B19" s="15"/>
      <c r="C19" s="15"/>
      <c r="D19" s="15">
        <f t="shared" si="1"/>
        <v>0</v>
      </c>
      <c r="E19" s="36" t="e">
        <f t="shared" si="0"/>
        <v>#DIV/0!</v>
      </c>
    </row>
    <row r="20" spans="1:5" ht="47.25" customHeight="1">
      <c r="A20" s="9" t="s">
        <v>11</v>
      </c>
      <c r="B20" s="16">
        <v>10000</v>
      </c>
      <c r="C20" s="16">
        <v>637.7</v>
      </c>
      <c r="D20" s="15">
        <f t="shared" si="1"/>
        <v>-9362.3</v>
      </c>
      <c r="E20" s="36">
        <f t="shared" si="0"/>
        <v>6.377000000000001</v>
      </c>
    </row>
    <row r="21" spans="1:5" ht="31.5">
      <c r="A21" s="1" t="s">
        <v>12</v>
      </c>
      <c r="B21" s="13">
        <v>3936.6</v>
      </c>
      <c r="C21" s="13"/>
      <c r="D21" s="13">
        <f t="shared" si="1"/>
        <v>-3936.6</v>
      </c>
      <c r="E21" s="36">
        <f t="shared" si="0"/>
        <v>0</v>
      </c>
    </row>
    <row r="22" spans="1:5" ht="31.5" customHeight="1">
      <c r="A22" s="1" t="s">
        <v>13</v>
      </c>
      <c r="B22" s="13"/>
      <c r="C22" s="13">
        <v>7.5</v>
      </c>
      <c r="D22" s="13">
        <f t="shared" si="1"/>
        <v>7.5</v>
      </c>
      <c r="E22" s="36" t="e">
        <f t="shared" si="0"/>
        <v>#DIV/0!</v>
      </c>
    </row>
    <row r="23" spans="1:5" ht="154.5" customHeight="1">
      <c r="A23" s="2" t="s">
        <v>14</v>
      </c>
      <c r="B23" s="17">
        <v>4000</v>
      </c>
      <c r="C23" s="13">
        <v>459.5</v>
      </c>
      <c r="D23" s="13">
        <f t="shared" si="1"/>
        <v>-3540.5</v>
      </c>
      <c r="E23" s="36">
        <f t="shared" si="0"/>
        <v>11.4875</v>
      </c>
    </row>
    <row r="24" spans="1:5" ht="94.5">
      <c r="A24" s="3" t="s">
        <v>15</v>
      </c>
      <c r="B24" s="17">
        <v>2000</v>
      </c>
      <c r="C24" s="13">
        <v>264.6</v>
      </c>
      <c r="D24" s="13">
        <f t="shared" si="1"/>
        <v>-1735.4</v>
      </c>
      <c r="E24" s="36">
        <f t="shared" si="0"/>
        <v>13.23</v>
      </c>
    </row>
    <row r="25" spans="1:5" ht="31.5">
      <c r="A25" s="2" t="s">
        <v>16</v>
      </c>
      <c r="B25" s="17">
        <v>1500</v>
      </c>
      <c r="C25" s="17">
        <v>213.3</v>
      </c>
      <c r="D25" s="13">
        <f t="shared" si="1"/>
        <v>-1286.7</v>
      </c>
      <c r="E25" s="36">
        <f t="shared" si="0"/>
        <v>14.220000000000002</v>
      </c>
    </row>
    <row r="26" spans="1:5" ht="15.75">
      <c r="A26" s="1" t="s">
        <v>17</v>
      </c>
      <c r="B26" s="13"/>
      <c r="C26" s="13">
        <v>49.9</v>
      </c>
      <c r="D26" s="13">
        <f t="shared" si="1"/>
        <v>49.9</v>
      </c>
      <c r="E26" s="36" t="e">
        <f t="shared" si="0"/>
        <v>#DIV/0!</v>
      </c>
    </row>
    <row r="27" spans="1:5" ht="15.75">
      <c r="A27" s="4" t="s">
        <v>18</v>
      </c>
      <c r="B27" s="14">
        <f>SUM(B28:B33)</f>
        <v>1737754</v>
      </c>
      <c r="C27" s="14">
        <f>SUM(C28:C32)+C33</f>
        <v>152650</v>
      </c>
      <c r="D27" s="14">
        <f t="shared" si="1"/>
        <v>-1585104</v>
      </c>
      <c r="E27" s="38">
        <f t="shared" si="0"/>
        <v>8.784327355885816</v>
      </c>
    </row>
    <row r="28" spans="1:5" ht="47.25">
      <c r="A28" s="1" t="s">
        <v>19</v>
      </c>
      <c r="B28" s="13">
        <v>200725.9</v>
      </c>
      <c r="C28" s="13">
        <v>106393.8</v>
      </c>
      <c r="D28" s="13">
        <f t="shared" si="1"/>
        <v>-94332.09999999999</v>
      </c>
      <c r="E28" s="36">
        <f t="shared" si="0"/>
        <v>53.00452009431768</v>
      </c>
    </row>
    <row r="29" spans="1:5" ht="47.25">
      <c r="A29" s="1" t="s">
        <v>20</v>
      </c>
      <c r="B29" s="13">
        <v>368382.6</v>
      </c>
      <c r="C29" s="13">
        <v>1978.1</v>
      </c>
      <c r="D29" s="13">
        <f t="shared" si="1"/>
        <v>-366404.5</v>
      </c>
      <c r="E29" s="36">
        <f t="shared" si="0"/>
        <v>0.5369689013541898</v>
      </c>
    </row>
    <row r="30" spans="1:5" ht="47.25">
      <c r="A30" s="1" t="s">
        <v>21</v>
      </c>
      <c r="B30" s="17">
        <v>844767</v>
      </c>
      <c r="C30" s="13">
        <v>74756.6</v>
      </c>
      <c r="D30" s="13">
        <f t="shared" si="1"/>
        <v>-770010.4</v>
      </c>
      <c r="E30" s="36">
        <f t="shared" si="0"/>
        <v>8.849375034772903</v>
      </c>
    </row>
    <row r="31" spans="1:5" ht="15.75">
      <c r="A31" s="1" t="s">
        <v>22</v>
      </c>
      <c r="B31" s="13">
        <v>70000</v>
      </c>
      <c r="C31" s="13">
        <v>0</v>
      </c>
      <c r="D31" s="13">
        <f t="shared" si="1"/>
        <v>-70000</v>
      </c>
      <c r="E31" s="36">
        <f t="shared" si="0"/>
        <v>0</v>
      </c>
    </row>
    <row r="32" spans="1:5" ht="31.5">
      <c r="A32" s="1" t="s">
        <v>23</v>
      </c>
      <c r="B32" s="13">
        <v>253878.5</v>
      </c>
      <c r="C32" s="13">
        <v>1</v>
      </c>
      <c r="D32" s="13">
        <f t="shared" si="1"/>
        <v>-253877.5</v>
      </c>
      <c r="E32" s="36">
        <f t="shared" si="0"/>
        <v>0.0003938892029061145</v>
      </c>
    </row>
    <row r="33" spans="1:5" ht="31.5">
      <c r="A33" s="1" t="s">
        <v>24</v>
      </c>
      <c r="B33" s="13"/>
      <c r="C33" s="13">
        <v>-30479.5</v>
      </c>
      <c r="D33" s="13">
        <f t="shared" si="1"/>
        <v>-30479.5</v>
      </c>
      <c r="E33" s="36"/>
    </row>
    <row r="34" spans="1:5" ht="15.75">
      <c r="A34" s="10" t="s">
        <v>25</v>
      </c>
      <c r="B34" s="18">
        <f>B5+B27</f>
        <v>2547704.7</v>
      </c>
      <c r="C34" s="18">
        <f>C5+C27</f>
        <v>202440.8</v>
      </c>
      <c r="D34" s="18">
        <f>D27+D5</f>
        <v>-2345263.9</v>
      </c>
      <c r="E34" s="37">
        <f t="shared" si="0"/>
        <v>7.946007243304138</v>
      </c>
    </row>
    <row r="35" spans="1:5" ht="15.75">
      <c r="A35" s="5" t="s">
        <v>26</v>
      </c>
      <c r="B35" s="19">
        <f>B36+B37+B38+B39+B40+B41+B42+B43+B44+B45</f>
        <v>2525704.6999999997</v>
      </c>
      <c r="C35" s="19">
        <f>C36+C37+C38+C39+C40+C41+C42+C43+C44+C45</f>
        <v>85849.40000000001</v>
      </c>
      <c r="D35" s="19">
        <f>D36+D37+D38+D39+D40+D41+D42+D43+D44+D45</f>
        <v>-2439855.3</v>
      </c>
      <c r="E35" s="38">
        <f t="shared" si="0"/>
        <v>3.3990276060380307</v>
      </c>
    </row>
    <row r="36" spans="1:5" ht="31.5">
      <c r="A36" s="3" t="s">
        <v>27</v>
      </c>
      <c r="B36" s="17">
        <v>144376.7</v>
      </c>
      <c r="C36" s="17">
        <v>8230.4</v>
      </c>
      <c r="D36" s="17">
        <f>C36-B36</f>
        <v>-136146.30000000002</v>
      </c>
      <c r="E36" s="36">
        <f t="shared" si="0"/>
        <v>5.700642832257559</v>
      </c>
    </row>
    <row r="37" spans="1:5" ht="63">
      <c r="A37" s="3" t="s">
        <v>28</v>
      </c>
      <c r="B37" s="17">
        <v>16375.7</v>
      </c>
      <c r="C37" s="17">
        <v>1244.4</v>
      </c>
      <c r="D37" s="17">
        <f aca="true" t="shared" si="2" ref="D37:D45">C37-B37</f>
        <v>-15131.300000000001</v>
      </c>
      <c r="E37" s="36">
        <f t="shared" si="0"/>
        <v>7.599064467473146</v>
      </c>
    </row>
    <row r="38" spans="1:5" ht="15.75">
      <c r="A38" s="3" t="s">
        <v>29</v>
      </c>
      <c r="B38" s="17">
        <v>445528.2</v>
      </c>
      <c r="C38" s="17">
        <v>2813</v>
      </c>
      <c r="D38" s="17">
        <f t="shared" si="2"/>
        <v>-442715.2</v>
      </c>
      <c r="E38" s="36">
        <f t="shared" si="0"/>
        <v>0.6313853982755748</v>
      </c>
    </row>
    <row r="39" spans="1:5" ht="31.5">
      <c r="A39" s="3" t="s">
        <v>30</v>
      </c>
      <c r="B39" s="17">
        <v>383685.9</v>
      </c>
      <c r="C39" s="17">
        <v>10588.6</v>
      </c>
      <c r="D39" s="17">
        <f t="shared" si="2"/>
        <v>-373097.30000000005</v>
      </c>
      <c r="E39" s="36">
        <f t="shared" si="0"/>
        <v>2.7597052693361936</v>
      </c>
    </row>
    <row r="40" spans="1:5" ht="15.75">
      <c r="A40" s="3" t="s">
        <v>31</v>
      </c>
      <c r="B40" s="17">
        <v>1125171.6</v>
      </c>
      <c r="C40" s="17">
        <v>46889.8</v>
      </c>
      <c r="D40" s="17">
        <f t="shared" si="2"/>
        <v>-1078281.8</v>
      </c>
      <c r="E40" s="36">
        <f t="shared" si="0"/>
        <v>4.1673465629598185</v>
      </c>
    </row>
    <row r="41" spans="1:5" ht="31.5">
      <c r="A41" s="3" t="s">
        <v>32</v>
      </c>
      <c r="B41" s="17">
        <v>161071.9</v>
      </c>
      <c r="C41" s="17">
        <v>4704.7</v>
      </c>
      <c r="D41" s="17">
        <f t="shared" si="2"/>
        <v>-156367.19999999998</v>
      </c>
      <c r="E41" s="36">
        <f t="shared" si="0"/>
        <v>2.9208694998941467</v>
      </c>
    </row>
    <row r="42" spans="1:5" ht="15.75">
      <c r="A42" s="3" t="s">
        <v>33</v>
      </c>
      <c r="B42" s="17">
        <v>61837.3</v>
      </c>
      <c r="C42" s="17">
        <v>4316.5</v>
      </c>
      <c r="D42" s="17">
        <f t="shared" si="2"/>
        <v>-57520.8</v>
      </c>
      <c r="E42" s="36">
        <f t="shared" si="0"/>
        <v>6.980414733502272</v>
      </c>
    </row>
    <row r="43" spans="1:5" ht="31.5">
      <c r="A43" s="6" t="s">
        <v>34</v>
      </c>
      <c r="B43" s="17">
        <v>161542</v>
      </c>
      <c r="C43" s="17">
        <v>5975.4</v>
      </c>
      <c r="D43" s="17">
        <f t="shared" si="2"/>
        <v>-155566.6</v>
      </c>
      <c r="E43" s="36">
        <f t="shared" si="0"/>
        <v>3.698976117665994</v>
      </c>
    </row>
    <row r="44" spans="1:5" ht="31.5">
      <c r="A44" s="3" t="s">
        <v>35</v>
      </c>
      <c r="B44" s="17">
        <v>21495.4</v>
      </c>
      <c r="C44" s="17">
        <v>688.5</v>
      </c>
      <c r="D44" s="17">
        <f t="shared" si="2"/>
        <v>-20806.9</v>
      </c>
      <c r="E44" s="36">
        <f t="shared" si="0"/>
        <v>3.2030108767457226</v>
      </c>
    </row>
    <row r="45" spans="1:5" ht="47.25">
      <c r="A45" s="3" t="s">
        <v>36</v>
      </c>
      <c r="B45" s="17">
        <v>4620</v>
      </c>
      <c r="C45" s="17">
        <v>398.1</v>
      </c>
      <c r="D45" s="17">
        <f t="shared" si="2"/>
        <v>-4221.9</v>
      </c>
      <c r="E45" s="36">
        <f t="shared" si="0"/>
        <v>8.616883116883118</v>
      </c>
    </row>
    <row r="46" spans="1:5" s="25" customFormat="1" ht="15.75">
      <c r="A46" s="26" t="s">
        <v>39</v>
      </c>
      <c r="B46" s="19">
        <f>B34-B35</f>
        <v>22000.000000000466</v>
      </c>
      <c r="C46" s="19">
        <f>C34-C35</f>
        <v>116591.39999999998</v>
      </c>
      <c r="D46" s="19"/>
      <c r="E46" s="23"/>
    </row>
    <row r="47" spans="2:3" ht="15.75">
      <c r="B47" s="27"/>
      <c r="C47" s="28"/>
    </row>
    <row r="48" ht="15.75">
      <c r="C48" s="2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2020-04-17T08:57:53Z</dcterms:modified>
  <cp:category/>
  <cp:version/>
  <cp:contentType/>
  <cp:contentStatus/>
</cp:coreProperties>
</file>