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01.05.2020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<sst xmlns="http://schemas.openxmlformats.org/spreadsheetml/2006/main" count="49" uniqueCount="49">
  <si>
    <t>Налоговые и неналоговые доходы</t>
  </si>
  <si>
    <t>Налог на доходы физических лиц</t>
  </si>
  <si>
    <t xml:space="preserve">Единый налог на вмененный доход для отдельных видов деятельности 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</si>
  <si>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</si>
  <si>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</si>
  <si>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</si>
  <si>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Земельный налог</t>
  </si>
  <si>
    <t>Государственная пошлина</t>
  </si>
  <si>
    <t>Доходы, получаемые  в виде арендной платы за земельные участки, государственная собственность на которые не разграничена и которые 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</si>
  <si>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</si>
  <si>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</si>
  <si>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</si>
  <si>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</si>
  <si>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Штрафы, санкции, возмещение ущерба</t>
  </si>
  <si>
    <t>Прочие неналоговые доходы</t>
  </si>
  <si>
    <t>Безвозмездные поступления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</si>
  <si>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</si>
  <si>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</si>
  <si>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</si>
  <si>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трасферты</t>
  </si>
  <si>
    <t>Прочие безвозмездные поступления</t>
  </si>
  <si>
    <t>Возврат остатков субсидий и субвенций прошлых лет</t>
  </si>
  <si>
    <t>Всего доходов</t>
  </si>
  <si>
    <t>Вего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</si>
  <si>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</si>
  <si>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</si>
  <si>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</si>
  <si>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</si>
  <si>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</si>
  <si>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 И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</si>
  <si>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</si>
  <si>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</si>
  <si>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</si>
  <si>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</si>
  <si>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отклонение от плана</t>
  </si>
  <si>
    <t>% исполнения</t>
  </si>
  <si>
    <t>Наименование показателя</t>
  </si>
  <si>
    <t xml:space="preserve"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 , государственная собственность на которые не разграниченна и которые расположенны в границах городского округа </t>
  </si>
  <si>
    <t>План 2020</t>
  </si>
  <si>
    <t>Исполнение бюджета городского округа город Елец 2020  год</t>
  </si>
  <si>
    <t>тыс. руб.</t>
  </si>
  <si>
    <t>ПРОФИЦИТ(+)/ДЕФИЦИТ(-)</t>
  </si>
  <si>
    <t>Исполнение на 01.05.2020</t>
  </si>
  <si>
    <t>Налоги на совокупный доход</t>
  </si>
  <si>
    <t xml:space="preserve">Налоги на имущество </t>
  </si>
  <si>
    <t xml:space="preserve">Акцизы по подакцизным товарам </t>
  </si>
  <si>
    <t>Доходы от использования имущества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</si>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</sst>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0" fontId="2" fillId="0" borderId="11" xfId="0" applyFont="1" applyBorder="1" applyAlignment="1">
      <alignment horizontal="left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1" xfId="0" applyFont="1" applyBorder="1" applyAlignment="1">
      <alignment horizontal="justify" vertical="top" wrapText="1"/>
    </xf>
    <xf numFmtId="0" fontId="3" fillId="33" borderId="10" xfId="0" applyFont="1" applyFill="1" applyBorder="1" applyAlignment="1">
      <alignment vertical="top" wrapText="1"/>
    </xf>
    <xf numFmtId="0" fontId="3" fillId="33" borderId="10" xfId="0" applyFont="1" applyFill="1" applyBorder="1" applyAlignment="1">
      <alignment horizontal="left" vertical="top" wrapText="1"/>
    </xf>
    <xf numFmtId="173" fontId="3" fillId="33" borderId="12" xfId="0" applyNumberFormat="1" applyFont="1" applyFill="1" applyBorder="1" applyAlignment="1" applyProtection="1">
      <alignment horizontal="center" vertical="center" wrapText="1"/>
      <protection/>
    </xf>
    <xf numFmtId="173" fontId="2" fillId="0" borderId="12" xfId="0" applyNumberFormat="1" applyFont="1" applyFill="1" applyBorder="1" applyAlignment="1">
      <alignment horizontal="center" vertical="center" wrapText="1"/>
    </xf>
    <xf numFmtId="173" fontId="3" fillId="0" borderId="12" xfId="0" applyNumberFormat="1" applyFont="1" applyFill="1" applyBorder="1" applyAlignment="1">
      <alignment horizontal="center" vertical="center" wrapText="1"/>
    </xf>
    <xf numFmtId="173" fontId="4" fillId="0" borderId="12" xfId="0" applyNumberFormat="1" applyFont="1" applyFill="1" applyBorder="1" applyAlignment="1">
      <alignment horizontal="center" vertical="center" wrapText="1"/>
    </xf>
    <xf numFmtId="173" fontId="4" fillId="0" borderId="11" xfId="0" applyNumberFormat="1" applyFont="1" applyFill="1" applyBorder="1" applyAlignment="1">
      <alignment horizontal="center" vertical="center" wrapText="1"/>
    </xf>
    <xf numFmtId="173" fontId="2" fillId="0" borderId="11" xfId="0" applyNumberFormat="1" applyFont="1" applyFill="1" applyBorder="1" applyAlignment="1">
      <alignment horizontal="center" vertical="center" wrapText="1"/>
    </xf>
    <xf numFmtId="173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173" fontId="3" fillId="0" borderId="0" xfId="0" applyNumberFormat="1" applyFont="1" applyAlignment="1">
      <alignment horizontal="center" wrapText="1"/>
    </xf>
    <xf numFmtId="4" fontId="3" fillId="0" borderId="0" xfId="0" applyNumberFormat="1" applyFont="1" applyAlignment="1">
      <alignment wrapText="1"/>
    </xf>
    <xf numFmtId="0" fontId="3" fillId="33" borderId="11" xfId="0" applyFont="1" applyFill="1" applyBorder="1" applyAlignment="1">
      <alignment horizontal="left" vertical="top" wrapText="1"/>
    </xf>
    <xf numFmtId="173" fontId="3" fillId="33" borderId="11" xfId="0" applyNumberFormat="1" applyFont="1" applyFill="1" applyBorder="1" applyAlignment="1">
      <alignment horizontal="center" vertical="center" wrapText="1"/>
    </xf>
    <xf numFmtId="173" fontId="2" fillId="33" borderId="12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172" fontId="3" fillId="33" borderId="11" xfId="0" applyNumberFormat="1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wrapText="1"/>
    </xf>
    <xf numFmtId="172" fontId="2" fillId="33" borderId="11" xfId="0" applyNumberFormat="1" applyFont="1" applyFill="1" applyBorder="1" applyAlignment="1">
      <alignment horizont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top" wrapText="1"/>
    </xf>
    <xf numFmtId="0" fontId="3" fillId="0" borderId="11" xfId="0" applyFont="1" applyBorder="1" applyAlignment="1">
      <alignment wrapText="1"/>
    </xf>
    <xf numFmtId="173" fontId="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31">
      <selection activeCell="B46" sqref="B46"/>
    </sheetView>
  </sheetViews>
  <sheetFormatPr defaultColWidth="9.140625" defaultRowHeight="15"/>
  <cols>
    <col min="1" max="1" width="48.421875" style="18" customWidth="1"/>
    <col min="2" max="2" width="19.00390625" style="18" customWidth="1"/>
    <col min="3" max="3" width="18.28125" style="18" customWidth="1"/>
    <col min="4" max="4" width="20.8515625" style="18" customWidth="1"/>
    <col min="5" max="5" width="12.421875" style="18" customWidth="1"/>
    <col min="6" max="16384" width="9.140625" style="18" customWidth="1"/>
  </cols>
  <sheetData>
    <row r="1" spans="1:5" ht="15.75">
      <c r="A1" s="36" t="s">
        <v>39</v>
      </c>
      <c r="B1" s="36"/>
      <c r="C1" s="36"/>
      <c r="D1" s="36"/>
      <c r="E1" s="36"/>
    </row>
    <row r="2" ht="15.75">
      <c r="D2" s="19" t="s">
        <v>40</v>
      </c>
    </row>
    <row r="3" spans="1:5" ht="15.75">
      <c r="A3" s="37" t="s">
        <v>36</v>
      </c>
      <c r="B3" s="39" t="s">
        <v>38</v>
      </c>
      <c r="C3" s="39" t="s">
        <v>42</v>
      </c>
      <c r="D3" s="39" t="s">
        <v>34</v>
      </c>
      <c r="E3" s="41" t="s">
        <v>35</v>
      </c>
    </row>
    <row r="4" spans="1:5" ht="15.75">
      <c r="A4" s="38"/>
      <c r="B4" s="40"/>
      <c r="C4" s="40"/>
      <c r="D4" s="40"/>
      <c r="E4" s="41"/>
    </row>
    <row r="5" spans="1:5" ht="18.75" customHeight="1">
      <c r="A5" s="9" t="s">
        <v>0</v>
      </c>
      <c r="B5" s="10">
        <f>B6+B7+B8+B12+B16+B21+B22+B23+B24+B25+B26+B15</f>
        <v>813258.7999999999</v>
      </c>
      <c r="C5" s="10">
        <f>C6+C7+C8+C12+C16+C21+C22+C23+C24+C25+C26+C15</f>
        <v>229887.80000000002</v>
      </c>
      <c r="D5" s="10">
        <f>C5-B5</f>
        <v>-583370.9999999999</v>
      </c>
      <c r="E5" s="27">
        <f>(C5/B5)*100</f>
        <v>28.26748385630749</v>
      </c>
    </row>
    <row r="6" spans="1:5" ht="20.25" customHeight="1">
      <c r="A6" s="3" t="s">
        <v>1</v>
      </c>
      <c r="B6" s="11">
        <v>517342.2</v>
      </c>
      <c r="C6" s="11">
        <v>137768.5</v>
      </c>
      <c r="D6" s="11">
        <f>C6-B6</f>
        <v>-379573.7</v>
      </c>
      <c r="E6" s="28">
        <f aca="true" t="shared" si="0" ref="E6:E45">(C6/B6)*100</f>
        <v>26.630052603479864</v>
      </c>
    </row>
    <row r="7" spans="1:5" ht="20.25" customHeight="1">
      <c r="A7" s="3" t="s">
        <v>45</v>
      </c>
      <c r="B7" s="11">
        <v>32327</v>
      </c>
      <c r="C7" s="11">
        <v>9485.6</v>
      </c>
      <c r="D7" s="11">
        <f aca="true" t="shared" si="1" ref="D7:D33">C7-B7</f>
        <v>-22841.4</v>
      </c>
      <c r="E7" s="28">
        <f t="shared" si="0"/>
        <v>29.342654746806073</v>
      </c>
    </row>
    <row r="8" spans="1:5" s="20" customFormat="1" ht="15.75">
      <c r="A8" s="32" t="s">
        <v>43</v>
      </c>
      <c r="B8" s="12">
        <f>B9+B10+B11</f>
        <v>37735</v>
      </c>
      <c r="C8" s="12">
        <f>C9+C10+C11</f>
        <v>18425</v>
      </c>
      <c r="D8" s="12">
        <f>C8-B8</f>
        <v>-19310</v>
      </c>
      <c r="E8" s="28">
        <f t="shared" si="0"/>
        <v>48.827348615343844</v>
      </c>
    </row>
    <row r="9" spans="1:5" ht="39.75" customHeight="1">
      <c r="A9" s="5" t="s">
        <v>2</v>
      </c>
      <c r="B9" s="13">
        <v>36500</v>
      </c>
      <c r="C9" s="13">
        <v>17770.1</v>
      </c>
      <c r="D9" s="13">
        <f t="shared" si="1"/>
        <v>-18729.9</v>
      </c>
      <c r="E9" s="28">
        <f t="shared" si="0"/>
        <v>48.68520547945205</v>
      </c>
    </row>
    <row r="10" spans="1:5" ht="15.75">
      <c r="A10" s="5" t="s">
        <v>3</v>
      </c>
      <c r="B10" s="13">
        <v>35</v>
      </c>
      <c r="C10" s="13">
        <v>102</v>
      </c>
      <c r="D10" s="13">
        <f t="shared" si="1"/>
        <v>67</v>
      </c>
      <c r="E10" s="28">
        <f t="shared" si="0"/>
        <v>291.4285714285714</v>
      </c>
    </row>
    <row r="11" spans="1:5" ht="31.5">
      <c r="A11" s="5" t="s">
        <v>4</v>
      </c>
      <c r="B11" s="13">
        <v>1200</v>
      </c>
      <c r="C11" s="13">
        <v>552.9</v>
      </c>
      <c r="D11" s="13">
        <f t="shared" si="1"/>
        <v>-647.1</v>
      </c>
      <c r="E11" s="28">
        <f t="shared" si="0"/>
        <v>46.075</v>
      </c>
    </row>
    <row r="12" spans="1:5" s="21" customFormat="1" ht="15.75">
      <c r="A12" s="3" t="s">
        <v>44</v>
      </c>
      <c r="B12" s="12">
        <f>B13+B14</f>
        <v>138228</v>
      </c>
      <c r="C12" s="12">
        <f>C13+C14</f>
        <v>37559</v>
      </c>
      <c r="D12" s="12">
        <f>C12-B12</f>
        <v>-100669</v>
      </c>
      <c r="E12" s="28">
        <f t="shared" si="0"/>
        <v>27.17177417021153</v>
      </c>
    </row>
    <row r="13" spans="1:5" ht="24.75" customHeight="1">
      <c r="A13" s="5" t="s">
        <v>5</v>
      </c>
      <c r="B13" s="13">
        <v>21820</v>
      </c>
      <c r="C13" s="13">
        <v>968.2</v>
      </c>
      <c r="D13" s="13">
        <f t="shared" si="1"/>
        <v>-20851.8</v>
      </c>
      <c r="E13" s="28">
        <f t="shared" si="0"/>
        <v>4.437213565536205</v>
      </c>
    </row>
    <row r="14" spans="1:5" ht="18" customHeight="1">
      <c r="A14" s="5" t="s">
        <v>6</v>
      </c>
      <c r="B14" s="13">
        <v>116408</v>
      </c>
      <c r="C14" s="13">
        <v>36590.8</v>
      </c>
      <c r="D14" s="13">
        <f t="shared" si="1"/>
        <v>-79817.2</v>
      </c>
      <c r="E14" s="28">
        <f t="shared" si="0"/>
        <v>31.433234829221362</v>
      </c>
    </row>
    <row r="15" spans="1:5" ht="27" customHeight="1">
      <c r="A15" s="3" t="s">
        <v>7</v>
      </c>
      <c r="B15" s="12">
        <v>13390</v>
      </c>
      <c r="C15" s="12">
        <v>4276.3</v>
      </c>
      <c r="D15" s="12">
        <f t="shared" si="1"/>
        <v>-9113.7</v>
      </c>
      <c r="E15" s="28">
        <f t="shared" si="0"/>
        <v>31.936519790888724</v>
      </c>
    </row>
    <row r="16" spans="1:5" s="21" customFormat="1" ht="18" customHeight="1">
      <c r="A16" s="3" t="s">
        <v>46</v>
      </c>
      <c r="B16" s="12">
        <f>B17+B18+B19+B20</f>
        <v>62800</v>
      </c>
      <c r="C16" s="12">
        <f>C17+C18+C19+C20</f>
        <v>16274.199999999999</v>
      </c>
      <c r="D16" s="12">
        <f>C16-B16</f>
        <v>-46525.8</v>
      </c>
      <c r="E16" s="28">
        <f t="shared" si="0"/>
        <v>25.914331210191083</v>
      </c>
    </row>
    <row r="17" spans="1:5" ht="111" customHeight="1">
      <c r="A17" s="5" t="s">
        <v>8</v>
      </c>
      <c r="B17" s="13">
        <v>47100</v>
      </c>
      <c r="C17" s="13">
        <v>12711.3</v>
      </c>
      <c r="D17" s="13">
        <f t="shared" si="1"/>
        <v>-34388.7</v>
      </c>
      <c r="E17" s="28">
        <f t="shared" si="0"/>
        <v>26.987898089171974</v>
      </c>
    </row>
    <row r="18" spans="1:5" ht="110.25" customHeight="1">
      <c r="A18" s="6" t="s">
        <v>9</v>
      </c>
      <c r="B18" s="13">
        <v>5700</v>
      </c>
      <c r="C18" s="13">
        <v>1447.9</v>
      </c>
      <c r="D18" s="13">
        <f t="shared" si="1"/>
        <v>-4252.1</v>
      </c>
      <c r="E18" s="28">
        <f t="shared" si="0"/>
        <v>25.401754385964914</v>
      </c>
    </row>
    <row r="19" spans="1:5" ht="155.25" customHeight="1">
      <c r="A19" s="6" t="s">
        <v>37</v>
      </c>
      <c r="B19" s="13"/>
      <c r="C19" s="13">
        <v>155</v>
      </c>
      <c r="D19" s="13">
        <f t="shared" si="1"/>
        <v>155</v>
      </c>
      <c r="E19" s="28"/>
    </row>
    <row r="20" spans="1:5" ht="47.25" customHeight="1">
      <c r="A20" s="7" t="s">
        <v>10</v>
      </c>
      <c r="B20" s="14">
        <v>10000</v>
      </c>
      <c r="C20" s="14">
        <v>1960</v>
      </c>
      <c r="D20" s="13">
        <f t="shared" si="1"/>
        <v>-8040</v>
      </c>
      <c r="E20" s="28">
        <f t="shared" si="0"/>
        <v>19.6</v>
      </c>
    </row>
    <row r="21" spans="1:5" ht="31.5">
      <c r="A21" s="3" t="s">
        <v>11</v>
      </c>
      <c r="B21" s="12">
        <v>3936.6</v>
      </c>
      <c r="C21" s="12">
        <v>1588.7</v>
      </c>
      <c r="D21" s="12">
        <f t="shared" si="1"/>
        <v>-2347.8999999999996</v>
      </c>
      <c r="E21" s="28">
        <f t="shared" si="0"/>
        <v>40.357161001879795</v>
      </c>
    </row>
    <row r="22" spans="1:5" ht="31.5" customHeight="1">
      <c r="A22" s="3" t="s">
        <v>12</v>
      </c>
      <c r="B22" s="12"/>
      <c r="C22" s="12">
        <v>58.3</v>
      </c>
      <c r="D22" s="12">
        <f t="shared" si="1"/>
        <v>58.3</v>
      </c>
      <c r="E22" s="28"/>
    </row>
    <row r="23" spans="1:5" ht="51.75" customHeight="1">
      <c r="A23" s="33" t="s">
        <v>47</v>
      </c>
      <c r="B23" s="35">
        <v>4000</v>
      </c>
      <c r="C23" s="12">
        <v>2005.1</v>
      </c>
      <c r="D23" s="12">
        <f t="shared" si="1"/>
        <v>-1994.9</v>
      </c>
      <c r="E23" s="28">
        <f t="shared" si="0"/>
        <v>50.127500000000005</v>
      </c>
    </row>
    <row r="24" spans="1:5" ht="47.25">
      <c r="A24" s="34" t="s">
        <v>48</v>
      </c>
      <c r="B24" s="35">
        <v>2000</v>
      </c>
      <c r="C24" s="12">
        <v>459</v>
      </c>
      <c r="D24" s="12">
        <f t="shared" si="1"/>
        <v>-1541</v>
      </c>
      <c r="E24" s="28">
        <f t="shared" si="0"/>
        <v>22.95</v>
      </c>
    </row>
    <row r="25" spans="1:5" ht="15.75">
      <c r="A25" s="33" t="s">
        <v>13</v>
      </c>
      <c r="B25" s="35">
        <v>1500</v>
      </c>
      <c r="C25" s="35">
        <v>1511.7</v>
      </c>
      <c r="D25" s="12">
        <f t="shared" si="1"/>
        <v>11.700000000000045</v>
      </c>
      <c r="E25" s="28">
        <f t="shared" si="0"/>
        <v>100.78</v>
      </c>
    </row>
    <row r="26" spans="1:5" ht="15.75">
      <c r="A26" s="3" t="s">
        <v>14</v>
      </c>
      <c r="B26" s="12"/>
      <c r="C26" s="12">
        <v>476.4</v>
      </c>
      <c r="D26" s="12">
        <f t="shared" si="1"/>
        <v>476.4</v>
      </c>
      <c r="E26" s="28"/>
    </row>
    <row r="27" spans="1:5" ht="15.75">
      <c r="A27" s="8" t="s">
        <v>15</v>
      </c>
      <c r="B27" s="16">
        <f>SUM(B28:B33)</f>
        <v>1795752.27</v>
      </c>
      <c r="C27" s="16">
        <f>SUM(C28:C32)+C33</f>
        <v>442327.2</v>
      </c>
      <c r="D27" s="26">
        <f t="shared" si="1"/>
        <v>-1353425.07</v>
      </c>
      <c r="E27" s="27">
        <f t="shared" si="0"/>
        <v>24.631860830113276</v>
      </c>
    </row>
    <row r="28" spans="1:5" ht="31.5">
      <c r="A28" s="1" t="s">
        <v>16</v>
      </c>
      <c r="B28" s="11">
        <v>223745.9</v>
      </c>
      <c r="C28" s="11">
        <v>146533</v>
      </c>
      <c r="D28" s="11">
        <f t="shared" si="1"/>
        <v>-77212.9</v>
      </c>
      <c r="E28" s="28">
        <f t="shared" si="0"/>
        <v>65.49080899359497</v>
      </c>
    </row>
    <row r="29" spans="1:5" ht="31.5">
      <c r="A29" s="1" t="s">
        <v>17</v>
      </c>
      <c r="B29" s="11">
        <v>421705.6</v>
      </c>
      <c r="C29" s="11">
        <v>36772</v>
      </c>
      <c r="D29" s="11">
        <f t="shared" si="1"/>
        <v>-384933.6</v>
      </c>
      <c r="E29" s="28">
        <f t="shared" si="0"/>
        <v>8.719827291835822</v>
      </c>
    </row>
    <row r="30" spans="1:5" ht="31.5">
      <c r="A30" s="1" t="s">
        <v>18</v>
      </c>
      <c r="B30" s="15">
        <v>840710.9</v>
      </c>
      <c r="C30" s="11">
        <v>286242.7</v>
      </c>
      <c r="D30" s="11">
        <f t="shared" si="1"/>
        <v>-554468.2</v>
      </c>
      <c r="E30" s="28">
        <f t="shared" si="0"/>
        <v>34.04769701451474</v>
      </c>
    </row>
    <row r="31" spans="1:5" ht="15.75">
      <c r="A31" s="1" t="s">
        <v>19</v>
      </c>
      <c r="B31" s="11">
        <v>70000</v>
      </c>
      <c r="C31" s="11">
        <v>0</v>
      </c>
      <c r="D31" s="11">
        <f t="shared" si="1"/>
        <v>-70000</v>
      </c>
      <c r="E31" s="28">
        <f t="shared" si="0"/>
        <v>0</v>
      </c>
    </row>
    <row r="32" spans="1:5" ht="15.75">
      <c r="A32" s="1" t="s">
        <v>20</v>
      </c>
      <c r="B32" s="11">
        <v>239589.87</v>
      </c>
      <c r="C32" s="11">
        <v>287</v>
      </c>
      <c r="D32" s="11">
        <f t="shared" si="1"/>
        <v>-239302.87</v>
      </c>
      <c r="E32" s="28">
        <f t="shared" si="0"/>
        <v>0.11978803611354687</v>
      </c>
    </row>
    <row r="33" spans="1:5" ht="31.5">
      <c r="A33" s="1" t="s">
        <v>21</v>
      </c>
      <c r="B33" s="11"/>
      <c r="C33" s="11">
        <v>-27507.5</v>
      </c>
      <c r="D33" s="11">
        <f t="shared" si="1"/>
        <v>-27507.5</v>
      </c>
      <c r="E33" s="28"/>
    </row>
    <row r="34" spans="1:5" ht="15.75">
      <c r="A34" s="8" t="s">
        <v>22</v>
      </c>
      <c r="B34" s="16">
        <f>B5+B27</f>
        <v>2609011.07</v>
      </c>
      <c r="C34" s="16">
        <f>C5+C27</f>
        <v>672215</v>
      </c>
      <c r="D34" s="16">
        <f>D27+D5</f>
        <v>-1936796.0699999998</v>
      </c>
      <c r="E34" s="29">
        <f t="shared" si="0"/>
        <v>25.76512640093934</v>
      </c>
    </row>
    <row r="35" spans="1:5" ht="15.75">
      <c r="A35" s="24" t="s">
        <v>23</v>
      </c>
      <c r="B35" s="25">
        <f>B36+B37+B38+B39+B40+B41+B42+B43+B44+B45</f>
        <v>2608608.3000000007</v>
      </c>
      <c r="C35" s="25">
        <f>C36+C37+C38+C39+C40+C41+C42+C43+C44+C45</f>
        <v>533466.1</v>
      </c>
      <c r="D35" s="25">
        <f>D36+D37+D38+D39+D40+D41+D42+D43+D44+D45</f>
        <v>-2075142.2000000002</v>
      </c>
      <c r="E35" s="29">
        <f t="shared" si="0"/>
        <v>20.450218608903445</v>
      </c>
    </row>
    <row r="36" spans="1:5" ht="15.75">
      <c r="A36" s="2" t="s">
        <v>24</v>
      </c>
      <c r="B36" s="15">
        <v>151901.2</v>
      </c>
      <c r="C36" s="15">
        <v>42711.8</v>
      </c>
      <c r="D36" s="15">
        <f>C36-B36</f>
        <v>-109189.40000000001</v>
      </c>
      <c r="E36" s="28">
        <f t="shared" si="0"/>
        <v>28.11814521544267</v>
      </c>
    </row>
    <row r="37" spans="1:5" ht="31.5">
      <c r="A37" s="2" t="s">
        <v>25</v>
      </c>
      <c r="B37" s="15">
        <v>17806.5</v>
      </c>
      <c r="C37" s="15">
        <v>5817.5</v>
      </c>
      <c r="D37" s="15">
        <f aca="true" t="shared" si="2" ref="D37:D45">C37-B37</f>
        <v>-11989</v>
      </c>
      <c r="E37" s="28">
        <f t="shared" si="0"/>
        <v>32.67065397467217</v>
      </c>
    </row>
    <row r="38" spans="1:5" ht="15.75">
      <c r="A38" s="2" t="s">
        <v>26</v>
      </c>
      <c r="B38" s="15">
        <v>445391.9</v>
      </c>
      <c r="C38" s="15">
        <v>8313.2</v>
      </c>
      <c r="D38" s="15">
        <f t="shared" si="2"/>
        <v>-437078.7</v>
      </c>
      <c r="E38" s="28">
        <f t="shared" si="0"/>
        <v>1.8664910610183976</v>
      </c>
    </row>
    <row r="39" spans="1:5" ht="15.75" customHeight="1">
      <c r="A39" s="2" t="s">
        <v>27</v>
      </c>
      <c r="B39" s="15">
        <v>439712.1</v>
      </c>
      <c r="C39" s="15">
        <v>51033.7</v>
      </c>
      <c r="D39" s="15">
        <f t="shared" si="2"/>
        <v>-388678.39999999997</v>
      </c>
      <c r="E39" s="28">
        <f t="shared" si="0"/>
        <v>11.606162304835369</v>
      </c>
    </row>
    <row r="40" spans="1:5" ht="15.75">
      <c r="A40" s="2" t="s">
        <v>28</v>
      </c>
      <c r="B40" s="15">
        <v>1120243.5</v>
      </c>
      <c r="C40" s="15">
        <v>306680.5</v>
      </c>
      <c r="D40" s="15">
        <f t="shared" si="2"/>
        <v>-813563</v>
      </c>
      <c r="E40" s="28">
        <f t="shared" si="0"/>
        <v>27.376235613060913</v>
      </c>
    </row>
    <row r="41" spans="1:5" ht="15.75">
      <c r="A41" s="2" t="s">
        <v>29</v>
      </c>
      <c r="B41" s="15">
        <v>184196.1</v>
      </c>
      <c r="C41" s="15">
        <v>50508</v>
      </c>
      <c r="D41" s="15">
        <f t="shared" si="2"/>
        <v>-133688.1</v>
      </c>
      <c r="E41" s="28">
        <f t="shared" si="0"/>
        <v>27.42077600991552</v>
      </c>
    </row>
    <row r="42" spans="1:5" ht="15.75">
      <c r="A42" s="2" t="s">
        <v>30</v>
      </c>
      <c r="B42" s="15">
        <v>61062.2</v>
      </c>
      <c r="C42" s="15">
        <v>23278.4</v>
      </c>
      <c r="D42" s="15">
        <f t="shared" si="2"/>
        <v>-37783.799999999996</v>
      </c>
      <c r="E42" s="28">
        <f t="shared" si="0"/>
        <v>38.12243908670176</v>
      </c>
    </row>
    <row r="43" spans="1:5" ht="15.75">
      <c r="A43" s="4" t="s">
        <v>31</v>
      </c>
      <c r="B43" s="15">
        <v>162170.2</v>
      </c>
      <c r="C43" s="15">
        <v>35651</v>
      </c>
      <c r="D43" s="15">
        <f t="shared" si="2"/>
        <v>-126519.20000000001</v>
      </c>
      <c r="E43" s="28">
        <f t="shared" si="0"/>
        <v>21.983693674916847</v>
      </c>
    </row>
    <row r="44" spans="1:5" ht="15.75">
      <c r="A44" s="2" t="s">
        <v>32</v>
      </c>
      <c r="B44" s="15">
        <v>21504.6</v>
      </c>
      <c r="C44" s="15">
        <v>7919.3</v>
      </c>
      <c r="D44" s="15">
        <f t="shared" si="2"/>
        <v>-13585.3</v>
      </c>
      <c r="E44" s="28">
        <f t="shared" si="0"/>
        <v>36.82607442128661</v>
      </c>
    </row>
    <row r="45" spans="1:5" ht="31.5">
      <c r="A45" s="2" t="s">
        <v>33</v>
      </c>
      <c r="B45" s="15">
        <v>4620</v>
      </c>
      <c r="C45" s="15">
        <v>1552.7</v>
      </c>
      <c r="D45" s="15">
        <f t="shared" si="2"/>
        <v>-3067.3</v>
      </c>
      <c r="E45" s="28">
        <f t="shared" si="0"/>
        <v>33.608225108225106</v>
      </c>
    </row>
    <row r="46" spans="1:5" s="21" customFormat="1" ht="15.75">
      <c r="A46" s="30" t="s">
        <v>41</v>
      </c>
      <c r="B46" s="25">
        <f>B34-B35</f>
        <v>402.7699999990873</v>
      </c>
      <c r="C46" s="25">
        <f>C34-C35</f>
        <v>138748.90000000002</v>
      </c>
      <c r="D46" s="25"/>
      <c r="E46" s="31"/>
    </row>
    <row r="47" spans="2:3" ht="15.75">
      <c r="B47" s="17"/>
      <c r="C47" s="22"/>
    </row>
    <row r="48" ht="15.75">
      <c r="C48" s="23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scale="73" r:id="rId1"/>
  <rowBreaks count="1" manualBreakCount="1">
    <brk id="22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2020-06-29T13:26:01Z</dcterms:modified>
  <cp:category/>
  <cp:version/>
  <cp:contentType/>
  <cp:contentStatus/>
</cp:coreProperties>
</file>