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<sst xmlns="http://schemas.openxmlformats.org/spreadsheetml/2006/main" count="52" uniqueCount="52">
  <si>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</si>
  <si>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</si>
  <si>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</si>
  <si>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</si>
  <si>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</si>
  <si>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</si>
  <si>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</si>
  <si>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</si>
  <si>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</si>
  <si>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</si>
  <si>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</si>
  <si>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</si>
  <si>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</si>
  <si>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</si>
  <si>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</si>
  <si>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</si>
  <si>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</si>
  <si>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</si>
  <si>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</si>
  <si>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</si>
  <si>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</si>
  <si>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</si>
  <si>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</si>
  <si>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</si>
  <si>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</si>
  <si>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</si>
  <si>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</si>
  <si>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</si>
  <si>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</si>
  <si>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</si>
  <si>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</si>
  <si>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</si>
  <si>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</si>
  <si>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</si>
  <si>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</si>
  <si>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</si>
  <si>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</si>
  <si>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</si>
  <si>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</si>
  <si>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</si>
  <si>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</si>
  <si>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</si>
  <si>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ОХРАНА ОКРУЖАЮЩЕЙ СРЕДЫ</t>
  </si>
  <si>
    <t>КУЛЬТУРА,КИНЕМАТОГРАФИЯ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</si>
  <si>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</si>
  <si>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</si>
  <si>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</si>
  <si>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</si>
  <si>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План 2024</t>
  </si>
  <si>
    <t>Исполнение бюджета городского округа город Елец на 01.07.2024 г.</t>
  </si>
  <si>
    <t>Исполнение на 01.07.2024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</si>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</sst>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2" xfId="0" applyNumberFormat="1" applyFont="1" applyFill="1" applyBorder="1" applyAlignment="1">
      <alignment horizontal="right"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3" fillId="0" borderId="12" xfId="0" applyNumberFormat="1" applyFont="1" applyFill="1" applyBorder="1" applyAlignment="1">
      <alignment horizontal="right" vertical="center" wrapText="1"/>
    </xf>
    <xf numFmtId="173" fontId="3" fillId="34" borderId="13" xfId="0" applyNumberFormat="1" applyFont="1" applyFill="1" applyBorder="1" applyAlignment="1">
      <alignment horizontal="right" vertical="center" wrapText="1"/>
    </xf>
    <xf numFmtId="173" fontId="2" fillId="35" borderId="13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center" wrapText="1"/>
    </xf>
    <xf numFmtId="173" fontId="3" fillId="34" borderId="12" xfId="0" applyNumberFormat="1" applyFont="1" applyFill="1" applyBorder="1" applyAlignment="1">
      <alignment horizontal="right" vertical="center" wrapText="1"/>
    </xf>
    <xf numFmtId="172" fontId="2" fillId="34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3" fontId="2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80" zoomScaleNormal="80" zoomScaleSheetLayoutView="90" zoomScalePageLayoutView="0" workbookViewId="0" topLeftCell="A1">
      <selection activeCell="I19" sqref="I19"/>
    </sheetView>
  </sheetViews>
  <sheetFormatPr defaultColWidth="9.140625" defaultRowHeight="15"/>
  <cols>
    <col min="1" max="1" width="55.7109375" style="10" customWidth="1"/>
    <col min="2" max="2" width="17.7109375" style="10" customWidth="1"/>
    <col min="3" max="3" width="17.421875" style="10" customWidth="1"/>
    <col min="4" max="4" width="18.140625" style="10" customWidth="1"/>
    <col min="5" max="5" width="13.7109375" style="10" customWidth="1"/>
    <col min="6" max="9" width="9.140625" style="38" customWidth="1"/>
    <col min="10" max="16384" width="9.140625" style="10" customWidth="1"/>
  </cols>
  <sheetData>
    <row r="1" spans="1:5" ht="15.75">
      <c r="A1" s="42" t="s">
        <v>49</v>
      </c>
      <c r="B1" s="42"/>
      <c r="C1" s="42"/>
      <c r="D1" s="42"/>
      <c r="E1" s="42"/>
    </row>
    <row r="2" ht="15.75">
      <c r="E2" s="11" t="s">
        <v>30</v>
      </c>
    </row>
    <row r="3" spans="1:5" ht="15.75">
      <c r="A3" s="43" t="s">
        <v>29</v>
      </c>
      <c r="B3" s="45" t="s">
        <v>48</v>
      </c>
      <c r="C3" s="45" t="s">
        <v>50</v>
      </c>
      <c r="D3" s="45" t="s">
        <v>27</v>
      </c>
      <c r="E3" s="47" t="s">
        <v>28</v>
      </c>
    </row>
    <row r="4" spans="1:5" ht="15.75">
      <c r="A4" s="44"/>
      <c r="B4" s="46"/>
      <c r="C4" s="46"/>
      <c r="D4" s="46"/>
      <c r="E4" s="47"/>
    </row>
    <row r="5" spans="1:5" ht="18.75" customHeight="1">
      <c r="A5" s="8" t="s">
        <v>0</v>
      </c>
      <c r="B5" s="23">
        <f>B6+B7+B8+B13+B16+B17+B23+B24+B25+B28+B29</f>
        <v>1380404.9</v>
      </c>
      <c r="C5" s="23">
        <f>C6+C7+C8+C13+C16+C17+C23+C24+C25+C28+C29</f>
        <v>674757.8999999998</v>
      </c>
      <c r="D5" s="23">
        <f>C5-B5</f>
        <v>-705647.0000000001</v>
      </c>
      <c r="E5" s="24">
        <f>(C5/B5)*100</f>
        <v>48.88115798487819</v>
      </c>
    </row>
    <row r="6" spans="1:5" ht="20.25" customHeight="1">
      <c r="A6" s="3" t="s">
        <v>1</v>
      </c>
      <c r="B6" s="25">
        <v>1013886.4</v>
      </c>
      <c r="C6" s="25">
        <v>512779.6</v>
      </c>
      <c r="D6" s="26">
        <f aca="true" t="shared" si="0" ref="D6:D35">C6-B6</f>
        <v>-501106.80000000005</v>
      </c>
      <c r="E6" s="27">
        <f aca="true" t="shared" si="1" ref="E6:E35">(C6/B6)*100</f>
        <v>50.57564634460034</v>
      </c>
    </row>
    <row r="7" spans="1:5" ht="20.25" customHeight="1">
      <c r="A7" s="3" t="s">
        <v>34</v>
      </c>
      <c r="B7" s="25">
        <v>47024.8</v>
      </c>
      <c r="C7" s="25">
        <v>22625.1</v>
      </c>
      <c r="D7" s="26">
        <f t="shared" si="0"/>
        <v>-24399.700000000004</v>
      </c>
      <c r="E7" s="27">
        <f t="shared" si="1"/>
        <v>48.11312328813732</v>
      </c>
    </row>
    <row r="8" spans="1:9" s="12" customFormat="1" ht="15.75">
      <c r="A8" s="18" t="s">
        <v>32</v>
      </c>
      <c r="B8" s="25">
        <v>58750</v>
      </c>
      <c r="C8" s="25">
        <f>C9+C10+C11+C12</f>
        <v>37588.200000000004</v>
      </c>
      <c r="D8" s="26">
        <f t="shared" si="0"/>
        <v>-21161.799999999996</v>
      </c>
      <c r="E8" s="27">
        <f t="shared" si="1"/>
        <v>63.97991489361703</v>
      </c>
      <c r="F8" s="39"/>
      <c r="G8" s="39"/>
      <c r="H8" s="39"/>
      <c r="I8" s="39"/>
    </row>
    <row r="9" spans="1:9" s="12" customFormat="1" ht="31.5">
      <c r="A9" s="20" t="s">
        <v>37</v>
      </c>
      <c r="B9" s="28">
        <v>39750</v>
      </c>
      <c r="C9" s="28">
        <v>25184.4</v>
      </c>
      <c r="D9" s="28">
        <f t="shared" si="0"/>
        <v>-14565.599999999999</v>
      </c>
      <c r="E9" s="27">
        <f t="shared" si="1"/>
        <v>63.356981132075475</v>
      </c>
      <c r="F9" s="39"/>
      <c r="G9" s="39"/>
      <c r="H9" s="39"/>
      <c r="I9" s="39"/>
    </row>
    <row r="10" spans="1:5" ht="33" customHeight="1">
      <c r="A10" s="5" t="s">
        <v>2</v>
      </c>
      <c r="B10" s="28"/>
      <c r="C10" s="28">
        <v>86.5</v>
      </c>
      <c r="D10" s="28">
        <f t="shared" si="0"/>
        <v>86.5</v>
      </c>
      <c r="E10" s="27"/>
    </row>
    <row r="11" spans="1:5" ht="15.75">
      <c r="A11" s="5" t="s">
        <v>3</v>
      </c>
      <c r="B11" s="28">
        <v>1300</v>
      </c>
      <c r="C11" s="28">
        <v>2087.7</v>
      </c>
      <c r="D11" s="28">
        <f t="shared" si="0"/>
        <v>787.6999999999998</v>
      </c>
      <c r="E11" s="27">
        <f t="shared" si="1"/>
        <v>160.59230769230768</v>
      </c>
    </row>
    <row r="12" spans="1:5" ht="31.5">
      <c r="A12" s="5" t="s">
        <v>4</v>
      </c>
      <c r="B12" s="28">
        <v>17700</v>
      </c>
      <c r="C12" s="28">
        <v>10229.6</v>
      </c>
      <c r="D12" s="28">
        <f t="shared" si="0"/>
        <v>-7470.4</v>
      </c>
      <c r="E12" s="27">
        <f t="shared" si="1"/>
        <v>57.79435028248587</v>
      </c>
    </row>
    <row r="13" spans="1:9" s="13" customFormat="1" ht="15.75">
      <c r="A13" s="3" t="s">
        <v>33</v>
      </c>
      <c r="B13" s="25">
        <v>189835</v>
      </c>
      <c r="C13" s="25">
        <f>C14+C15</f>
        <v>49855</v>
      </c>
      <c r="D13" s="26">
        <f t="shared" si="0"/>
        <v>-139980</v>
      </c>
      <c r="E13" s="27">
        <f t="shared" si="1"/>
        <v>26.262280401401217</v>
      </c>
      <c r="F13" s="40"/>
      <c r="G13" s="40"/>
      <c r="H13" s="40"/>
      <c r="I13" s="40"/>
    </row>
    <row r="14" spans="1:5" ht="24.75" customHeight="1">
      <c r="A14" s="5" t="s">
        <v>5</v>
      </c>
      <c r="B14" s="28">
        <v>86600</v>
      </c>
      <c r="C14" s="28">
        <v>4643.2</v>
      </c>
      <c r="D14" s="28">
        <f t="shared" si="0"/>
        <v>-81956.8</v>
      </c>
      <c r="E14" s="27">
        <f t="shared" si="1"/>
        <v>5.361662817551963</v>
      </c>
    </row>
    <row r="15" spans="1:5" ht="18" customHeight="1">
      <c r="A15" s="5" t="s">
        <v>6</v>
      </c>
      <c r="B15" s="28">
        <v>103235</v>
      </c>
      <c r="C15" s="28">
        <v>45211.8</v>
      </c>
      <c r="D15" s="28">
        <f t="shared" si="0"/>
        <v>-58023.2</v>
      </c>
      <c r="E15" s="27">
        <f t="shared" si="1"/>
        <v>43.79503075507338</v>
      </c>
    </row>
    <row r="16" spans="1:5" ht="21" customHeight="1">
      <c r="A16" s="3" t="s">
        <v>7</v>
      </c>
      <c r="B16" s="25">
        <v>15100</v>
      </c>
      <c r="C16" s="25">
        <v>6863.5</v>
      </c>
      <c r="D16" s="26">
        <f t="shared" si="0"/>
        <v>-8236.5</v>
      </c>
      <c r="E16" s="27">
        <f t="shared" si="1"/>
        <v>45.453642384105954</v>
      </c>
    </row>
    <row r="17" spans="1:9" s="13" customFormat="1" ht="16.5" customHeight="1">
      <c r="A17" s="3" t="s">
        <v>35</v>
      </c>
      <c r="B17" s="25">
        <f>B18+B19+B20+B21+B22</f>
        <v>17940</v>
      </c>
      <c r="C17" s="25">
        <f>C18+C19+C20+C21+C22</f>
        <v>12550.2</v>
      </c>
      <c r="D17" s="26">
        <f t="shared" si="0"/>
        <v>-5389.799999999999</v>
      </c>
      <c r="E17" s="27">
        <f t="shared" si="1"/>
        <v>69.95652173913044</v>
      </c>
      <c r="F17" s="40"/>
      <c r="G17" s="40"/>
      <c r="H17" s="40"/>
      <c r="I17" s="40"/>
    </row>
    <row r="18" spans="1:5" ht="53.25" customHeight="1">
      <c r="A18" s="5" t="s">
        <v>38</v>
      </c>
      <c r="B18" s="28">
        <v>9000</v>
      </c>
      <c r="C18" s="28">
        <v>6985.1</v>
      </c>
      <c r="D18" s="28">
        <f t="shared" si="0"/>
        <v>-2014.8999999999996</v>
      </c>
      <c r="E18" s="27">
        <f t="shared" si="1"/>
        <v>77.61222222222223</v>
      </c>
    </row>
    <row r="19" spans="1:5" ht="99" customHeight="1">
      <c r="A19" s="21" t="s">
        <v>8</v>
      </c>
      <c r="B19" s="28">
        <v>640</v>
      </c>
      <c r="C19" s="28">
        <v>1053.7</v>
      </c>
      <c r="D19" s="28">
        <f t="shared" si="0"/>
        <v>413.70000000000005</v>
      </c>
      <c r="E19" s="27">
        <f t="shared" si="1"/>
        <v>164.640625</v>
      </c>
    </row>
    <row r="20" spans="1:5" ht="81.75" customHeight="1">
      <c r="A20" s="21" t="s">
        <v>40</v>
      </c>
      <c r="B20" s="28">
        <v>300</v>
      </c>
      <c r="C20" s="28">
        <v>10.2</v>
      </c>
      <c r="D20" s="28">
        <f t="shared" si="0"/>
        <v>-289.8</v>
      </c>
      <c r="E20" s="27">
        <f t="shared" si="1"/>
        <v>3.3999999999999995</v>
      </c>
    </row>
    <row r="21" spans="1:5" ht="48.75" customHeight="1">
      <c r="A21" s="6" t="s">
        <v>44</v>
      </c>
      <c r="B21" s="29">
        <v>8000</v>
      </c>
      <c r="C21" s="29">
        <v>4309.1</v>
      </c>
      <c r="D21" s="28">
        <f t="shared" si="0"/>
        <v>-3690.8999999999996</v>
      </c>
      <c r="E21" s="27">
        <f t="shared" si="1"/>
        <v>53.863749999999996</v>
      </c>
    </row>
    <row r="22" spans="1:5" ht="96" customHeight="1">
      <c r="A22" s="22" t="s">
        <v>45</v>
      </c>
      <c r="B22" s="29">
        <v>0</v>
      </c>
      <c r="C22" s="29">
        <v>192.1</v>
      </c>
      <c r="D22" s="28">
        <f t="shared" si="0"/>
        <v>192.1</v>
      </c>
      <c r="E22" s="27"/>
    </row>
    <row r="23" spans="1:5" ht="31.5">
      <c r="A23" s="3" t="s">
        <v>9</v>
      </c>
      <c r="B23" s="25">
        <v>6368.7</v>
      </c>
      <c r="C23" s="25">
        <v>5228.7</v>
      </c>
      <c r="D23" s="26">
        <f t="shared" si="0"/>
        <v>-1140</v>
      </c>
      <c r="E23" s="27">
        <f t="shared" si="1"/>
        <v>82.09995760516274</v>
      </c>
    </row>
    <row r="24" spans="1:5" ht="31.5" customHeight="1">
      <c r="A24" s="3" t="s">
        <v>10</v>
      </c>
      <c r="B24" s="25"/>
      <c r="C24" s="25">
        <v>490.8</v>
      </c>
      <c r="D24" s="26">
        <f t="shared" si="0"/>
        <v>490.8</v>
      </c>
      <c r="E24" s="27"/>
    </row>
    <row r="25" spans="1:5" ht="31.5" customHeight="1">
      <c r="A25" s="3" t="s">
        <v>46</v>
      </c>
      <c r="B25" s="25">
        <f>B26+B27</f>
        <v>27500</v>
      </c>
      <c r="C25" s="25">
        <f>C26+C27</f>
        <v>22503.100000000002</v>
      </c>
      <c r="D25" s="26">
        <f>C25-B25</f>
        <v>-4996.899999999998</v>
      </c>
      <c r="E25" s="27">
        <f>(C25/B25)*100</f>
        <v>81.82945454545455</v>
      </c>
    </row>
    <row r="26" spans="1:5" ht="111" customHeight="1">
      <c r="A26" s="34" t="s">
        <v>47</v>
      </c>
      <c r="B26" s="33">
        <v>26000</v>
      </c>
      <c r="C26" s="26">
        <v>21686.7</v>
      </c>
      <c r="D26" s="26">
        <f t="shared" si="0"/>
        <v>-4313.299999999999</v>
      </c>
      <c r="E26" s="27">
        <f t="shared" si="1"/>
        <v>83.41038461538461</v>
      </c>
    </row>
    <row r="27" spans="1:5" ht="66.75" customHeight="1">
      <c r="A27" s="34" t="s">
        <v>41</v>
      </c>
      <c r="B27" s="33">
        <v>1500</v>
      </c>
      <c r="C27" s="26">
        <v>816.4</v>
      </c>
      <c r="D27" s="26">
        <f t="shared" si="0"/>
        <v>-683.6</v>
      </c>
      <c r="E27" s="27">
        <f t="shared" si="1"/>
        <v>54.42666666666667</v>
      </c>
    </row>
    <row r="28" spans="1:5" ht="15.75">
      <c r="A28" s="19" t="s">
        <v>11</v>
      </c>
      <c r="B28" s="30">
        <v>4000</v>
      </c>
      <c r="C28" s="30">
        <v>3003.6</v>
      </c>
      <c r="D28" s="25">
        <f t="shared" si="0"/>
        <v>-996.4000000000001</v>
      </c>
      <c r="E28" s="35">
        <f t="shared" si="1"/>
        <v>75.09</v>
      </c>
    </row>
    <row r="29" spans="1:5" ht="18.75" customHeight="1">
      <c r="A29" s="3" t="s">
        <v>12</v>
      </c>
      <c r="B29" s="25"/>
      <c r="C29" s="25">
        <v>1270.1</v>
      </c>
      <c r="D29" s="26">
        <f t="shared" si="0"/>
        <v>1270.1</v>
      </c>
      <c r="E29" s="27"/>
    </row>
    <row r="30" spans="1:5" ht="15.75">
      <c r="A30" s="7" t="s">
        <v>13</v>
      </c>
      <c r="B30" s="31">
        <f>SUM(B31:B35)</f>
        <v>3182711.8</v>
      </c>
      <c r="C30" s="31">
        <f>SUM(C31:C35)</f>
        <v>1273540.4</v>
      </c>
      <c r="D30" s="31">
        <f t="shared" si="0"/>
        <v>-1909171.4</v>
      </c>
      <c r="E30" s="24">
        <f t="shared" si="1"/>
        <v>40.01431735038026</v>
      </c>
    </row>
    <row r="31" spans="1:5" ht="31.5">
      <c r="A31" s="1" t="s">
        <v>14</v>
      </c>
      <c r="B31" s="26">
        <v>724470.3</v>
      </c>
      <c r="C31" s="32">
        <v>186203.4</v>
      </c>
      <c r="D31" s="26">
        <f t="shared" si="0"/>
        <v>-538266.9</v>
      </c>
      <c r="E31" s="27">
        <f t="shared" si="1"/>
        <v>25.702006003558736</v>
      </c>
    </row>
    <row r="32" spans="1:5" ht="31.5">
      <c r="A32" s="1" t="s">
        <v>15</v>
      </c>
      <c r="B32" s="26">
        <v>690326.7</v>
      </c>
      <c r="C32" s="32">
        <v>254849.3</v>
      </c>
      <c r="D32" s="26">
        <f t="shared" si="0"/>
        <v>-435477.39999999997</v>
      </c>
      <c r="E32" s="27">
        <f t="shared" si="1"/>
        <v>36.91720166697884</v>
      </c>
    </row>
    <row r="33" spans="1:5" ht="31.5">
      <c r="A33" s="1" t="s">
        <v>16</v>
      </c>
      <c r="B33" s="33">
        <v>1234917</v>
      </c>
      <c r="C33" s="32">
        <v>662322.3</v>
      </c>
      <c r="D33" s="26">
        <f t="shared" si="0"/>
        <v>-572594.7</v>
      </c>
      <c r="E33" s="27">
        <f t="shared" si="1"/>
        <v>53.63294051341103</v>
      </c>
    </row>
    <row r="34" spans="1:5" ht="15.75">
      <c r="A34" s="1" t="s">
        <v>39</v>
      </c>
      <c r="B34" s="26">
        <v>532697.8</v>
      </c>
      <c r="C34" s="26">
        <v>169865.4</v>
      </c>
      <c r="D34" s="26">
        <f t="shared" si="0"/>
        <v>-362832.4</v>
      </c>
      <c r="E34" s="27">
        <f t="shared" si="1"/>
        <v>31.88776075290718</v>
      </c>
    </row>
    <row r="35" spans="1:5" ht="15.75">
      <c r="A35" s="1" t="s">
        <v>51</v>
      </c>
      <c r="B35" s="26">
        <v>300</v>
      </c>
      <c r="C35" s="26">
        <v>300</v>
      </c>
      <c r="D35" s="26">
        <f t="shared" si="0"/>
        <v>0</v>
      </c>
      <c r="E35" s="27">
        <f t="shared" si="1"/>
        <v>100</v>
      </c>
    </row>
    <row r="36" spans="1:5" ht="15.75">
      <c r="A36" s="7" t="s">
        <v>17</v>
      </c>
      <c r="B36" s="31">
        <f>B5+B30</f>
        <v>4563116.699999999</v>
      </c>
      <c r="C36" s="31">
        <f>C5+C30</f>
        <v>1948298.2999999998</v>
      </c>
      <c r="D36" s="31">
        <f>D30+D5</f>
        <v>-2614818.4</v>
      </c>
      <c r="E36" s="24">
        <f>(C36/B36)*100</f>
        <v>42.696657308808255</v>
      </c>
    </row>
    <row r="37" spans="1:5" ht="15.75">
      <c r="A37" s="16" t="s">
        <v>36</v>
      </c>
      <c r="B37" s="36">
        <f>SUM(B38:B48)</f>
        <v>4812149.699999999</v>
      </c>
      <c r="C37" s="36">
        <f>SUM(C38:C48)</f>
        <v>1945363.8</v>
      </c>
      <c r="D37" s="36">
        <f>SUM(D38:D48)</f>
        <v>-2866785.8999999994</v>
      </c>
      <c r="E37" s="24">
        <f>(C37/B37)*100</f>
        <v>40.426086495189466</v>
      </c>
    </row>
    <row r="38" spans="1:5" ht="15.75">
      <c r="A38" s="2" t="s">
        <v>18</v>
      </c>
      <c r="B38" s="33">
        <v>553044.6</v>
      </c>
      <c r="C38" s="33">
        <v>119402.8</v>
      </c>
      <c r="D38" s="26">
        <f>C38-B38</f>
        <v>-433641.8</v>
      </c>
      <c r="E38" s="27">
        <f aca="true" t="shared" si="2" ref="E38:E48">(C38/B38)*100</f>
        <v>21.590085139607186</v>
      </c>
    </row>
    <row r="39" spans="1:5" ht="31.5">
      <c r="A39" s="2" t="s">
        <v>19</v>
      </c>
      <c r="B39" s="33">
        <v>22716.8</v>
      </c>
      <c r="C39" s="33">
        <v>9743.3</v>
      </c>
      <c r="D39" s="26">
        <f aca="true" t="shared" si="3" ref="D39:D48">C39-B39</f>
        <v>-12973.5</v>
      </c>
      <c r="E39" s="27">
        <f t="shared" si="2"/>
        <v>42.89028384279476</v>
      </c>
    </row>
    <row r="40" spans="1:5" ht="15.75">
      <c r="A40" s="2" t="s">
        <v>20</v>
      </c>
      <c r="B40" s="33">
        <v>694485.7</v>
      </c>
      <c r="C40" s="33">
        <v>323311.3</v>
      </c>
      <c r="D40" s="26">
        <f t="shared" si="3"/>
        <v>-371174.39999999997</v>
      </c>
      <c r="E40" s="27">
        <f t="shared" si="2"/>
        <v>46.55406151631344</v>
      </c>
    </row>
    <row r="41" spans="1:7" ht="15.75" customHeight="1">
      <c r="A41" s="2" t="s">
        <v>21</v>
      </c>
      <c r="B41" s="33">
        <v>423761.4</v>
      </c>
      <c r="C41" s="33">
        <v>105785.9</v>
      </c>
      <c r="D41" s="26">
        <f t="shared" si="3"/>
        <v>-317975.5</v>
      </c>
      <c r="E41" s="27">
        <f t="shared" si="2"/>
        <v>24.96355260295062</v>
      </c>
      <c r="G41" s="41"/>
    </row>
    <row r="42" spans="1:7" ht="15.75" customHeight="1">
      <c r="A42" s="2" t="s">
        <v>42</v>
      </c>
      <c r="B42" s="33">
        <v>14837.7</v>
      </c>
      <c r="C42" s="33">
        <v>1499.4</v>
      </c>
      <c r="D42" s="26">
        <f t="shared" si="3"/>
        <v>-13338.300000000001</v>
      </c>
      <c r="E42" s="27">
        <f t="shared" si="2"/>
        <v>10.105339776380436</v>
      </c>
      <c r="G42" s="41"/>
    </row>
    <row r="43" spans="1:7" ht="15.75">
      <c r="A43" s="2" t="s">
        <v>22</v>
      </c>
      <c r="B43" s="33">
        <v>1887887.4</v>
      </c>
      <c r="C43" s="33">
        <v>917289.1</v>
      </c>
      <c r="D43" s="26">
        <f t="shared" si="3"/>
        <v>-970598.2999999999</v>
      </c>
      <c r="E43" s="27">
        <f t="shared" si="2"/>
        <v>48.588125541809326</v>
      </c>
      <c r="G43" s="41"/>
    </row>
    <row r="44" spans="1:7" ht="15.75">
      <c r="A44" s="2" t="s">
        <v>43</v>
      </c>
      <c r="B44" s="33">
        <v>282937.3</v>
      </c>
      <c r="C44" s="33">
        <v>149812.4</v>
      </c>
      <c r="D44" s="26">
        <f t="shared" si="3"/>
        <v>-133124.9</v>
      </c>
      <c r="E44" s="27">
        <f t="shared" si="2"/>
        <v>52.94897491423012</v>
      </c>
      <c r="G44" s="41"/>
    </row>
    <row r="45" spans="1:7" ht="15.75">
      <c r="A45" s="2" t="s">
        <v>23</v>
      </c>
      <c r="B45" s="33">
        <v>113967.8</v>
      </c>
      <c r="C45" s="33">
        <v>52136</v>
      </c>
      <c r="D45" s="26">
        <f t="shared" si="3"/>
        <v>-61831.8</v>
      </c>
      <c r="E45" s="27">
        <f t="shared" si="2"/>
        <v>45.74625464385554</v>
      </c>
      <c r="G45" s="41"/>
    </row>
    <row r="46" spans="1:5" ht="15.75">
      <c r="A46" s="4" t="s">
        <v>24</v>
      </c>
      <c r="B46" s="33">
        <v>797673.8</v>
      </c>
      <c r="C46" s="33">
        <v>255112.3</v>
      </c>
      <c r="D46" s="26">
        <f t="shared" si="3"/>
        <v>-542561.5</v>
      </c>
      <c r="E46" s="27">
        <f t="shared" si="2"/>
        <v>31.98203325720363</v>
      </c>
    </row>
    <row r="47" spans="1:5" ht="15.75">
      <c r="A47" s="2" t="s">
        <v>25</v>
      </c>
      <c r="B47" s="33">
        <v>20737.2</v>
      </c>
      <c r="C47" s="33">
        <v>11228.6</v>
      </c>
      <c r="D47" s="26">
        <f t="shared" si="3"/>
        <v>-9508.6</v>
      </c>
      <c r="E47" s="27">
        <f t="shared" si="2"/>
        <v>54.14713654688194</v>
      </c>
    </row>
    <row r="48" spans="1:5" ht="31.5">
      <c r="A48" s="2" t="s">
        <v>26</v>
      </c>
      <c r="B48" s="33">
        <v>100</v>
      </c>
      <c r="C48" s="33">
        <v>42.7</v>
      </c>
      <c r="D48" s="26">
        <f t="shared" si="3"/>
        <v>-57.3</v>
      </c>
      <c r="E48" s="27">
        <f t="shared" si="2"/>
        <v>42.7</v>
      </c>
    </row>
    <row r="49" spans="1:9" s="13" customFormat="1" ht="15.75">
      <c r="A49" s="17" t="s">
        <v>31</v>
      </c>
      <c r="B49" s="36">
        <f>B36-B37</f>
        <v>-249033</v>
      </c>
      <c r="C49" s="36">
        <f>C36-C37</f>
        <v>2934.499999999767</v>
      </c>
      <c r="D49" s="36">
        <f>D36-D37</f>
        <v>251967.49999999953</v>
      </c>
      <c r="E49" s="37"/>
      <c r="F49" s="40"/>
      <c r="G49" s="40"/>
      <c r="H49" s="40"/>
      <c r="I49" s="40"/>
    </row>
    <row r="50" spans="2:3" ht="15.75">
      <c r="B50" s="9"/>
      <c r="C50" s="14"/>
    </row>
    <row r="51" spans="2:3" ht="15.75">
      <c r="B51" s="48"/>
      <c r="C51" s="15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2024-07-11T07:38:25Z</dcterms:modified>
  <cp:category/>
  <cp:version/>
  <cp:contentType/>
  <cp:contentStatus/>
</cp:coreProperties>
</file>