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1.08.2020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<sst xmlns="http://schemas.openxmlformats.org/spreadsheetml/2006/main" count="50" uniqueCount="50">
  <si>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Налоговые и неналоговые доходы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</si>
  <si>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</si>
  <si>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</si>
  <si>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</si>
  <si>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</si>
  <si>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</si>
  <si>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</si>
  <si>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</si>
  <si>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Доходы, получаемые  в виде арендной платы за земельные участки, государственная собственность на которые не разграничена и которые 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</si>
  <si>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</si>
  <si>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</si>
  <si>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</si>
  <si>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</si>
  <si>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</si>
  <si>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</si>
  <si>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</si>
  <si>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</si>
  <si>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</si>
  <si>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</si>
  <si>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трасферты</t>
  </si>
  <si>
    <t>Прочие безвозмездные поступления</t>
  </si>
  <si>
    <t>Возврат остатков субсидий и субвенций прошлых лет</t>
  </si>
  <si>
    <t>Всего доходов</t>
  </si>
  <si>
    <t>Вего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</si>
  <si>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</si>
  <si>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</si>
  <si>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</si>
  <si>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</si>
  <si>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</si>
  <si>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</si>
  <si>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</si>
  <si>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</si>
  <si>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</si>
  <si>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</si>
  <si>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отклонение от плана</t>
  </si>
  <si>
    <t>% исполнения</t>
  </si>
  <si>
    <t>Наименование показателя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</si>
  <si>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 , государственная собственность на которые не разграниченна и которые расположенны в границах городского округа </t>
  </si>
  <si>
    <t>План 2020</t>
  </si>
  <si>
    <t>Исполнение бюджета городского округа город Елец 2020  год</t>
  </si>
  <si>
    <t>тыс. руб.</t>
  </si>
  <si>
    <t>ПРОФИЦИТ(+)/ДЕФИЦИТ(-)</t>
  </si>
  <si>
    <t>Налоги на совокупный доход</t>
  </si>
  <si>
    <t xml:space="preserve">Налоги на имущество </t>
  </si>
  <si>
    <t xml:space="preserve">Акцизы по подакцизным товарам </t>
  </si>
  <si>
    <t>Доходы от использования имущества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</si>
  <si>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</si>
  <si>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</si>
  <si>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Исполнение на 01.08.2020</t>
  </si>
  <si>
    <t>Прочие доходы отисмпользования имущества, находящегося в государственной и муниципальной собственности(концессионная плата)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</si>
</sst>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73" fontId="3" fillId="33" borderId="12" xfId="0" applyNumberFormat="1" applyFont="1" applyFill="1" applyBorder="1" applyAlignment="1" applyProtection="1">
      <alignment horizontal="center" vertical="center" wrapText="1"/>
      <protection/>
    </xf>
    <xf numFmtId="173" fontId="2" fillId="0" borderId="12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73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3" fillId="33" borderId="11" xfId="0" applyFont="1" applyFill="1" applyBorder="1" applyAlignment="1">
      <alignment horizontal="left" vertical="top" wrapText="1"/>
    </xf>
    <xf numFmtId="173" fontId="3" fillId="33" borderId="11" xfId="0" applyNumberFormat="1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  <xf numFmtId="172" fontId="2" fillId="33" borderId="11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25">
      <selection activeCell="C48" sqref="C48"/>
    </sheetView>
  </sheetViews>
  <sheetFormatPr defaultColWidth="9.140625" defaultRowHeight="15"/>
  <cols>
    <col min="1" max="1" width="48.421875" style="18" customWidth="1"/>
    <col min="2" max="2" width="19.00390625" style="18" customWidth="1"/>
    <col min="3" max="3" width="18.28125" style="18" customWidth="1"/>
    <col min="4" max="4" width="20.8515625" style="18" customWidth="1"/>
    <col min="5" max="5" width="12.421875" style="18" customWidth="1"/>
    <col min="6" max="16384" width="9.140625" style="18" customWidth="1"/>
  </cols>
  <sheetData>
    <row r="1" spans="1:5" ht="15.75">
      <c r="A1" s="35" t="s">
        <v>39</v>
      </c>
      <c r="B1" s="35"/>
      <c r="C1" s="35"/>
      <c r="D1" s="35"/>
      <c r="E1" s="35"/>
    </row>
    <row r="2" ht="15.75">
      <c r="D2" s="19" t="s">
        <v>40</v>
      </c>
    </row>
    <row r="3" spans="1:5" ht="15.75">
      <c r="A3" s="36" t="s">
        <v>36</v>
      </c>
      <c r="B3" s="38" t="s">
        <v>38</v>
      </c>
      <c r="C3" s="38" t="s">
        <v>48</v>
      </c>
      <c r="D3" s="38" t="s">
        <v>34</v>
      </c>
      <c r="E3" s="40" t="s">
        <v>35</v>
      </c>
    </row>
    <row r="4" spans="1:5" ht="15.75">
      <c r="A4" s="37"/>
      <c r="B4" s="39"/>
      <c r="C4" s="39"/>
      <c r="D4" s="39"/>
      <c r="E4" s="40"/>
    </row>
    <row r="5" spans="1:5" ht="18.75" customHeight="1">
      <c r="A5" s="9" t="s">
        <v>0</v>
      </c>
      <c r="B5" s="10">
        <f>B6+B7+B8+B12+B16+B22+B23+B24+B25+B26+B27+B15</f>
        <v>813300.2</v>
      </c>
      <c r="C5" s="10">
        <f>C6+C7+C8+C12+C16+C22+C23+C24+C25+C26+C27+C15</f>
        <v>411584.4</v>
      </c>
      <c r="D5" s="10">
        <f>C5-B5</f>
        <v>-401715.79999999993</v>
      </c>
      <c r="E5" s="26">
        <f>(C5/B5)*100</f>
        <v>50.60670094511228</v>
      </c>
    </row>
    <row r="6" spans="1:5" ht="20.25" customHeight="1">
      <c r="A6" s="3" t="s">
        <v>1</v>
      </c>
      <c r="B6" s="11">
        <v>517342.2</v>
      </c>
      <c r="C6" s="11">
        <v>261241.8</v>
      </c>
      <c r="D6" s="11">
        <f>C6-B6</f>
        <v>-256100.40000000002</v>
      </c>
      <c r="E6" s="27">
        <f aca="true" t="shared" si="0" ref="E6:E46">(C6/B6)*100</f>
        <v>50.49690514324947</v>
      </c>
    </row>
    <row r="7" spans="1:5" ht="20.25" customHeight="1">
      <c r="A7" s="3" t="s">
        <v>44</v>
      </c>
      <c r="B7" s="11">
        <v>32327</v>
      </c>
      <c r="C7" s="11">
        <v>15607.9</v>
      </c>
      <c r="D7" s="11">
        <f aca="true" t="shared" si="1" ref="D7:D34">C7-B7</f>
        <v>-16719.1</v>
      </c>
      <c r="E7" s="27">
        <f t="shared" si="0"/>
        <v>48.28131283447273</v>
      </c>
    </row>
    <row r="8" spans="1:5" s="20" customFormat="1" ht="15.75">
      <c r="A8" s="31" t="s">
        <v>42</v>
      </c>
      <c r="B8" s="12">
        <f>B9+B10+B11</f>
        <v>37735</v>
      </c>
      <c r="C8" s="12">
        <f>C9+C10+C11</f>
        <v>25038.9</v>
      </c>
      <c r="D8" s="12">
        <f>C8-B8</f>
        <v>-12696.099999999999</v>
      </c>
      <c r="E8" s="27">
        <f t="shared" si="0"/>
        <v>66.35457797800451</v>
      </c>
    </row>
    <row r="9" spans="1:5" ht="39.75" customHeight="1">
      <c r="A9" s="5" t="s">
        <v>2</v>
      </c>
      <c r="B9" s="13">
        <v>36500</v>
      </c>
      <c r="C9" s="13">
        <v>24013.5</v>
      </c>
      <c r="D9" s="13">
        <f t="shared" si="1"/>
        <v>-12486.5</v>
      </c>
      <c r="E9" s="27">
        <f t="shared" si="0"/>
        <v>65.7904109589041</v>
      </c>
    </row>
    <row r="10" spans="1:5" ht="15.75">
      <c r="A10" s="5" t="s">
        <v>3</v>
      </c>
      <c r="B10" s="13">
        <v>35</v>
      </c>
      <c r="C10" s="13">
        <v>250.9</v>
      </c>
      <c r="D10" s="13">
        <f t="shared" si="1"/>
        <v>215.9</v>
      </c>
      <c r="E10" s="27">
        <f t="shared" si="0"/>
        <v>716.8571428571429</v>
      </c>
    </row>
    <row r="11" spans="1:5" ht="31.5">
      <c r="A11" s="5" t="s">
        <v>4</v>
      </c>
      <c r="B11" s="13">
        <v>1200</v>
      </c>
      <c r="C11" s="13">
        <v>774.5</v>
      </c>
      <c r="D11" s="13">
        <f t="shared" si="1"/>
        <v>-425.5</v>
      </c>
      <c r="E11" s="27">
        <f t="shared" si="0"/>
        <v>64.54166666666666</v>
      </c>
    </row>
    <row r="12" spans="1:5" s="21" customFormat="1" ht="15.75">
      <c r="A12" s="3" t="s">
        <v>43</v>
      </c>
      <c r="B12" s="12">
        <f>B13+B14</f>
        <v>138228</v>
      </c>
      <c r="C12" s="12">
        <f>C13+C14</f>
        <v>60763.3</v>
      </c>
      <c r="D12" s="12">
        <f>C12-B12</f>
        <v>-77464.7</v>
      </c>
      <c r="E12" s="27">
        <f t="shared" si="0"/>
        <v>43.958749312729694</v>
      </c>
    </row>
    <row r="13" spans="1:5" ht="24.75" customHeight="1">
      <c r="A13" s="5" t="s">
        <v>5</v>
      </c>
      <c r="B13" s="13">
        <v>21820</v>
      </c>
      <c r="C13" s="13">
        <v>1613.9</v>
      </c>
      <c r="D13" s="13">
        <f t="shared" si="1"/>
        <v>-20206.1</v>
      </c>
      <c r="E13" s="27">
        <f t="shared" si="0"/>
        <v>7.3964252978918426</v>
      </c>
    </row>
    <row r="14" spans="1:5" ht="18" customHeight="1">
      <c r="A14" s="5" t="s">
        <v>6</v>
      </c>
      <c r="B14" s="13">
        <v>116408</v>
      </c>
      <c r="C14" s="13">
        <v>59149.4</v>
      </c>
      <c r="D14" s="13">
        <f t="shared" si="1"/>
        <v>-57258.6</v>
      </c>
      <c r="E14" s="27">
        <f t="shared" si="0"/>
        <v>50.81214349529242</v>
      </c>
    </row>
    <row r="15" spans="1:5" ht="27" customHeight="1">
      <c r="A15" s="3" t="s">
        <v>7</v>
      </c>
      <c r="B15" s="12">
        <v>13390</v>
      </c>
      <c r="C15" s="12">
        <v>7524.9</v>
      </c>
      <c r="D15" s="12">
        <f t="shared" si="1"/>
        <v>-5865.1</v>
      </c>
      <c r="E15" s="27">
        <f t="shared" si="0"/>
        <v>56.197908887229275</v>
      </c>
    </row>
    <row r="16" spans="1:5" s="21" customFormat="1" ht="18" customHeight="1">
      <c r="A16" s="3" t="s">
        <v>45</v>
      </c>
      <c r="B16" s="12">
        <f>B17+B18+B19+B21</f>
        <v>62800</v>
      </c>
      <c r="C16" s="12">
        <f>C17+C18+C19+C20+C21</f>
        <v>31103.300000000003</v>
      </c>
      <c r="D16" s="12">
        <f>C16-B16</f>
        <v>-31696.699999999997</v>
      </c>
      <c r="E16" s="27">
        <f t="shared" si="0"/>
        <v>49.52754777070064</v>
      </c>
    </row>
    <row r="17" spans="1:5" ht="111" customHeight="1">
      <c r="A17" s="5" t="s">
        <v>8</v>
      </c>
      <c r="B17" s="13">
        <v>47100</v>
      </c>
      <c r="C17" s="13">
        <v>24837.4</v>
      </c>
      <c r="D17" s="13">
        <f t="shared" si="1"/>
        <v>-22262.6</v>
      </c>
      <c r="E17" s="27">
        <f t="shared" si="0"/>
        <v>52.733333333333334</v>
      </c>
    </row>
    <row r="18" spans="1:5" ht="110.25" customHeight="1">
      <c r="A18" s="6" t="s">
        <v>9</v>
      </c>
      <c r="B18" s="13">
        <v>5700</v>
      </c>
      <c r="C18" s="13">
        <v>3032.2</v>
      </c>
      <c r="D18" s="13">
        <f t="shared" si="1"/>
        <v>-2667.8</v>
      </c>
      <c r="E18" s="27">
        <f t="shared" si="0"/>
        <v>53.19649122807017</v>
      </c>
    </row>
    <row r="19" spans="1:5" ht="48.75" customHeight="1">
      <c r="A19" s="7" t="s">
        <v>10</v>
      </c>
      <c r="B19" s="14">
        <v>10000</v>
      </c>
      <c r="C19" s="14">
        <v>3050.2</v>
      </c>
      <c r="D19" s="13">
        <f>C19-B19</f>
        <v>-6949.8</v>
      </c>
      <c r="E19" s="27">
        <f>(C19/B19)*100</f>
        <v>30.501999999999995</v>
      </c>
    </row>
    <row r="20" spans="1:5" ht="155.25" customHeight="1">
      <c r="A20" s="6" t="s">
        <v>37</v>
      </c>
      <c r="B20" s="13"/>
      <c r="C20" s="13">
        <v>177.5</v>
      </c>
      <c r="D20" s="13">
        <f>C20-B20</f>
        <v>177.5</v>
      </c>
      <c r="E20" s="27"/>
    </row>
    <row r="21" spans="1:5" ht="63.75" customHeight="1">
      <c r="A21" s="7" t="s">
        <v>49</v>
      </c>
      <c r="B21" s="14"/>
      <c r="C21" s="14">
        <v>6</v>
      </c>
      <c r="D21" s="13">
        <f>C21-B21</f>
        <v>6</v>
      </c>
      <c r="E21" s="27"/>
    </row>
    <row r="22" spans="1:5" ht="31.5">
      <c r="A22" s="3" t="s">
        <v>11</v>
      </c>
      <c r="B22" s="12">
        <v>3936.6</v>
      </c>
      <c r="C22" s="12">
        <v>1631.5</v>
      </c>
      <c r="D22" s="12">
        <f t="shared" si="1"/>
        <v>-2305.1</v>
      </c>
      <c r="E22" s="27">
        <f t="shared" si="0"/>
        <v>41.44439363918102</v>
      </c>
    </row>
    <row r="23" spans="1:5" ht="31.5" customHeight="1">
      <c r="A23" s="3" t="s">
        <v>12</v>
      </c>
      <c r="B23" s="12">
        <v>41.4</v>
      </c>
      <c r="C23" s="12">
        <v>113.6</v>
      </c>
      <c r="D23" s="12">
        <f t="shared" si="1"/>
        <v>72.19999999999999</v>
      </c>
      <c r="E23" s="27">
        <f t="shared" si="0"/>
        <v>274.3961352657005</v>
      </c>
    </row>
    <row r="24" spans="1:5" ht="51.75" customHeight="1">
      <c r="A24" s="32" t="s">
        <v>46</v>
      </c>
      <c r="B24" s="34">
        <v>4000</v>
      </c>
      <c r="C24" s="12">
        <v>3852.7</v>
      </c>
      <c r="D24" s="12">
        <f t="shared" si="1"/>
        <v>-147.30000000000018</v>
      </c>
      <c r="E24" s="27">
        <f t="shared" si="0"/>
        <v>96.3175</v>
      </c>
    </row>
    <row r="25" spans="1:5" ht="47.25">
      <c r="A25" s="33" t="s">
        <v>47</v>
      </c>
      <c r="B25" s="34">
        <v>2000</v>
      </c>
      <c r="C25" s="12">
        <v>613</v>
      </c>
      <c r="D25" s="12">
        <f t="shared" si="1"/>
        <v>-1387</v>
      </c>
      <c r="E25" s="27">
        <f t="shared" si="0"/>
        <v>30.65</v>
      </c>
    </row>
    <row r="26" spans="1:5" ht="15.75">
      <c r="A26" s="32" t="s">
        <v>13</v>
      </c>
      <c r="B26" s="34">
        <v>1500</v>
      </c>
      <c r="C26" s="34">
        <v>3032.8</v>
      </c>
      <c r="D26" s="12">
        <f t="shared" si="1"/>
        <v>1532.8000000000002</v>
      </c>
      <c r="E26" s="27">
        <f t="shared" si="0"/>
        <v>202.1866666666667</v>
      </c>
    </row>
    <row r="27" spans="1:5" ht="15.75">
      <c r="A27" s="3" t="s">
        <v>14</v>
      </c>
      <c r="B27" s="12"/>
      <c r="C27" s="12">
        <v>1060.7</v>
      </c>
      <c r="D27" s="12">
        <f t="shared" si="1"/>
        <v>1060.7</v>
      </c>
      <c r="E27" s="27"/>
    </row>
    <row r="28" spans="1:5" ht="15.75">
      <c r="A28" s="8" t="s">
        <v>15</v>
      </c>
      <c r="B28" s="16">
        <f>SUM(B29:B34)</f>
        <v>1915548.5</v>
      </c>
      <c r="C28" s="16">
        <f>SUM(C29:C33)+C34</f>
        <v>820110.7000000001</v>
      </c>
      <c r="D28" s="16">
        <f t="shared" si="1"/>
        <v>-1095437.7999999998</v>
      </c>
      <c r="E28" s="28">
        <f t="shared" si="0"/>
        <v>42.81336129051288</v>
      </c>
    </row>
    <row r="29" spans="1:5" ht="31.5">
      <c r="A29" s="1" t="s">
        <v>16</v>
      </c>
      <c r="B29" s="11">
        <v>269935.9</v>
      </c>
      <c r="C29" s="11">
        <v>188958.6</v>
      </c>
      <c r="D29" s="11">
        <f t="shared" si="1"/>
        <v>-80977.30000000002</v>
      </c>
      <c r="E29" s="27">
        <f t="shared" si="0"/>
        <v>70.00128549037011</v>
      </c>
    </row>
    <row r="30" spans="1:5" ht="31.5">
      <c r="A30" s="1" t="s">
        <v>17</v>
      </c>
      <c r="B30" s="11">
        <v>421683.6</v>
      </c>
      <c r="C30" s="11">
        <v>84354.4</v>
      </c>
      <c r="D30" s="11">
        <f t="shared" si="1"/>
        <v>-337329.19999999995</v>
      </c>
      <c r="E30" s="27">
        <f t="shared" si="0"/>
        <v>20.00419271700393</v>
      </c>
    </row>
    <row r="31" spans="1:5" ht="31.5">
      <c r="A31" s="1" t="s">
        <v>18</v>
      </c>
      <c r="B31" s="15">
        <v>841143.7</v>
      </c>
      <c r="C31" s="11">
        <v>494335.3</v>
      </c>
      <c r="D31" s="11">
        <f t="shared" si="1"/>
        <v>-346808.39999999997</v>
      </c>
      <c r="E31" s="27">
        <f t="shared" si="0"/>
        <v>58.769423108084865</v>
      </c>
    </row>
    <row r="32" spans="1:5" ht="15.75">
      <c r="A32" s="1" t="s">
        <v>19</v>
      </c>
      <c r="B32" s="11">
        <v>381940</v>
      </c>
      <c r="C32" s="11">
        <v>79120.6</v>
      </c>
      <c r="D32" s="11">
        <f t="shared" si="1"/>
        <v>-302819.4</v>
      </c>
      <c r="E32" s="27">
        <f t="shared" si="0"/>
        <v>20.71545268890402</v>
      </c>
    </row>
    <row r="33" spans="1:5" ht="15.75">
      <c r="A33" s="1" t="s">
        <v>20</v>
      </c>
      <c r="B33" s="11">
        <v>845.3</v>
      </c>
      <c r="C33" s="11">
        <v>849.3</v>
      </c>
      <c r="D33" s="11">
        <f t="shared" si="1"/>
        <v>4</v>
      </c>
      <c r="E33" s="27">
        <f t="shared" si="0"/>
        <v>100.47320477936827</v>
      </c>
    </row>
    <row r="34" spans="1:5" ht="31.5">
      <c r="A34" s="1" t="s">
        <v>21</v>
      </c>
      <c r="B34" s="11"/>
      <c r="C34" s="11">
        <v>-27507.5</v>
      </c>
      <c r="D34" s="11">
        <f t="shared" si="1"/>
        <v>-27507.5</v>
      </c>
      <c r="E34" s="27"/>
    </row>
    <row r="35" spans="1:5" ht="15.75">
      <c r="A35" s="8" t="s">
        <v>22</v>
      </c>
      <c r="B35" s="16">
        <f>B5+B28</f>
        <v>2728848.7</v>
      </c>
      <c r="C35" s="16">
        <f>C5+C28</f>
        <v>1231695.1</v>
      </c>
      <c r="D35" s="16">
        <f>D28+D5</f>
        <v>-1497153.5999999996</v>
      </c>
      <c r="E35" s="28">
        <f t="shared" si="0"/>
        <v>45.136071486850845</v>
      </c>
    </row>
    <row r="36" spans="1:5" ht="15.75">
      <c r="A36" s="24" t="s">
        <v>23</v>
      </c>
      <c r="B36" s="25">
        <f>B37+B38+B39+B40+B41+B42+B43+B44+B45+B46</f>
        <v>2755233.6999999997</v>
      </c>
      <c r="C36" s="25">
        <f>C37+C38+C39+C40+C41+C42+C43+C44+C45+C46</f>
        <v>1103854.9000000001</v>
      </c>
      <c r="D36" s="25">
        <f>D37+D38+D39+D40+D41+D42+D43+D44+D45+D46</f>
        <v>-1651378.7999999998</v>
      </c>
      <c r="E36" s="28">
        <f t="shared" si="0"/>
        <v>40.06392996717484</v>
      </c>
    </row>
    <row r="37" spans="1:5" ht="15.75">
      <c r="A37" s="2" t="s">
        <v>24</v>
      </c>
      <c r="B37" s="15">
        <v>161513.1</v>
      </c>
      <c r="C37" s="15">
        <v>83403.9</v>
      </c>
      <c r="D37" s="15">
        <f>C37-B37</f>
        <v>-78109.20000000001</v>
      </c>
      <c r="E37" s="27">
        <f t="shared" si="0"/>
        <v>51.63909305189486</v>
      </c>
    </row>
    <row r="38" spans="1:5" ht="31.5">
      <c r="A38" s="2" t="s">
        <v>25</v>
      </c>
      <c r="B38" s="15">
        <v>18167.9</v>
      </c>
      <c r="C38" s="15">
        <v>9763.7</v>
      </c>
      <c r="D38" s="15">
        <f aca="true" t="shared" si="2" ref="D38:D46">C38-B38</f>
        <v>-8404.2</v>
      </c>
      <c r="E38" s="27">
        <f t="shared" si="0"/>
        <v>53.741489109913644</v>
      </c>
    </row>
    <row r="39" spans="1:5" ht="15.75">
      <c r="A39" s="2" t="s">
        <v>26</v>
      </c>
      <c r="B39" s="15">
        <v>472336.2</v>
      </c>
      <c r="C39" s="15">
        <v>105403.8</v>
      </c>
      <c r="D39" s="15">
        <f t="shared" si="2"/>
        <v>-366932.4</v>
      </c>
      <c r="E39" s="27">
        <f t="shared" si="0"/>
        <v>22.315418551447042</v>
      </c>
    </row>
    <row r="40" spans="1:5" ht="15.75" customHeight="1">
      <c r="A40" s="2" t="s">
        <v>27</v>
      </c>
      <c r="B40" s="15">
        <v>548305.1</v>
      </c>
      <c r="C40" s="15">
        <v>113363.2</v>
      </c>
      <c r="D40" s="15">
        <f t="shared" si="2"/>
        <v>-434941.89999999997</v>
      </c>
      <c r="E40" s="27">
        <f t="shared" si="0"/>
        <v>20.675204370705288</v>
      </c>
    </row>
    <row r="41" spans="1:5" ht="15.75">
      <c r="A41" s="2" t="s">
        <v>28</v>
      </c>
      <c r="B41" s="15">
        <v>1161817.5</v>
      </c>
      <c r="C41" s="15">
        <v>601968.3</v>
      </c>
      <c r="D41" s="15">
        <f t="shared" si="2"/>
        <v>-559849.2</v>
      </c>
      <c r="E41" s="27">
        <f t="shared" si="0"/>
        <v>51.812638387698584</v>
      </c>
    </row>
    <row r="42" spans="1:5" ht="15.75">
      <c r="A42" s="2" t="s">
        <v>29</v>
      </c>
      <c r="B42" s="15">
        <v>184388.1</v>
      </c>
      <c r="C42" s="15">
        <v>82120.6</v>
      </c>
      <c r="D42" s="15">
        <f t="shared" si="2"/>
        <v>-102267.5</v>
      </c>
      <c r="E42" s="27">
        <f t="shared" si="0"/>
        <v>44.53682206172741</v>
      </c>
    </row>
    <row r="43" spans="1:5" ht="15.75">
      <c r="A43" s="2" t="s">
        <v>30</v>
      </c>
      <c r="B43" s="15">
        <v>61175</v>
      </c>
      <c r="C43" s="15">
        <v>35523</v>
      </c>
      <c r="D43" s="15">
        <f t="shared" si="2"/>
        <v>-25652</v>
      </c>
      <c r="E43" s="27">
        <f t="shared" si="0"/>
        <v>58.06783816918676</v>
      </c>
    </row>
    <row r="44" spans="1:5" ht="15.75">
      <c r="A44" s="4" t="s">
        <v>31</v>
      </c>
      <c r="B44" s="15">
        <v>121388.3</v>
      </c>
      <c r="C44" s="15">
        <v>57582.2</v>
      </c>
      <c r="D44" s="15">
        <f t="shared" si="2"/>
        <v>-63806.100000000006</v>
      </c>
      <c r="E44" s="27">
        <f t="shared" si="0"/>
        <v>47.4363674258557</v>
      </c>
    </row>
    <row r="45" spans="1:5" ht="15.75">
      <c r="A45" s="2" t="s">
        <v>32</v>
      </c>
      <c r="B45" s="15">
        <v>21522.5</v>
      </c>
      <c r="C45" s="15">
        <v>12066.6</v>
      </c>
      <c r="D45" s="15">
        <f t="shared" si="2"/>
        <v>-9455.9</v>
      </c>
      <c r="E45" s="27">
        <f t="shared" si="0"/>
        <v>56.06504820536647</v>
      </c>
    </row>
    <row r="46" spans="1:5" ht="31.5">
      <c r="A46" s="2" t="s">
        <v>33</v>
      </c>
      <c r="B46" s="15">
        <v>4620</v>
      </c>
      <c r="C46" s="15">
        <v>2659.6</v>
      </c>
      <c r="D46" s="15">
        <f t="shared" si="2"/>
        <v>-1960.4</v>
      </c>
      <c r="E46" s="27">
        <f t="shared" si="0"/>
        <v>57.56709956709957</v>
      </c>
    </row>
    <row r="47" spans="1:5" s="21" customFormat="1" ht="15.75">
      <c r="A47" s="29" t="s">
        <v>41</v>
      </c>
      <c r="B47" s="25">
        <f>B35-B36</f>
        <v>-26384.999999999534</v>
      </c>
      <c r="C47" s="25">
        <f>C35-C36</f>
        <v>127840.19999999995</v>
      </c>
      <c r="D47" s="25"/>
      <c r="E47" s="30"/>
    </row>
    <row r="48" spans="2:3" ht="15.75">
      <c r="B48" s="17"/>
      <c r="C48" s="22"/>
    </row>
    <row r="49" ht="15.75">
      <c r="C49" s="23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scale="73" r:id="rId1"/>
  <rowBreaks count="1" manualBreakCount="1">
    <brk id="2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2020-09-17T13:02:18Z</dcterms:modified>
  <cp:category/>
  <cp:version/>
  <cp:contentType/>
  <cp:contentStatus/>
</cp:coreProperties>
</file>