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8.202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<sst xmlns="http://schemas.openxmlformats.org/spreadsheetml/2006/main" count="52" uniqueCount="52">
  <si>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</si>
  <si>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</si>
  <si>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</si>
  <si>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</si>
  <si>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</si>
  <si>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</si>
  <si>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</si>
  <si>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</si>
  <si>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</si>
  <si>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</si>
  <si>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</si>
  <si>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</si>
  <si>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</si>
  <si>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</si>
  <si>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</si>
  <si>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</si>
  <si>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</si>
  <si>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</si>
  <si>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</si>
  <si>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</si>
  <si>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</si>
  <si>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</si>
  <si>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</si>
  <si>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</si>
  <si>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</si>
  <si>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</si>
  <si>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</si>
  <si>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</si>
  <si>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</si>
  <si>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</si>
  <si>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</si>
  <si>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</si>
  <si>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</si>
  <si>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</si>
  <si>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</si>
  <si>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</si>
  <si>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</si>
  <si>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</si>
  <si>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</si>
  <si>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</si>
  <si>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</si>
  <si>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</si>
  <si>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Исполнение бюджета городского округа город Елец 2021  год</t>
  </si>
  <si>
    <t>План 2021</t>
  </si>
  <si>
    <t>Всего расходов</t>
  </si>
  <si>
    <t>Налог, взимаемый в связи с применением упрощенной системы налогообложения</t>
  </si>
  <si>
    <t xml:space="preserve">  Налог на профессиональный доход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</si>
  <si>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</si>
  <si>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Доходы от сдачи в аренду имущества</t>
  </si>
  <si>
    <t>Прочие доходы от исмпользования имущества, находящегося в государственной и муниципальной собственности(концессионная плата)</t>
  </si>
  <si>
    <t>Иные межбюджетные трансферты</t>
  </si>
  <si>
    <t>Исполнение на 01.08.2021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</si>
</sst>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73" fontId="3" fillId="33" borderId="12" xfId="0" applyNumberFormat="1" applyFont="1" applyFill="1" applyBorder="1" applyAlignment="1" applyProtection="1">
      <alignment horizontal="center" vertical="center" wrapText="1"/>
      <protection/>
    </xf>
    <xf numFmtId="173" fontId="2" fillId="0" borderId="11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2" fillId="33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2" fillId="34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7">
      <selection activeCell="B34" sqref="B34"/>
    </sheetView>
  </sheetViews>
  <sheetFormatPr defaultColWidth="9.140625" defaultRowHeight="15"/>
  <cols>
    <col min="1" max="1" width="53.281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16384" width="9.140625" style="14" customWidth="1"/>
  </cols>
  <sheetData>
    <row r="1" spans="1:5" ht="15.75">
      <c r="A1" s="37" t="s">
        <v>42</v>
      </c>
      <c r="B1" s="37"/>
      <c r="C1" s="37"/>
      <c r="D1" s="37"/>
      <c r="E1" s="37"/>
    </row>
    <row r="2" ht="15.75">
      <c r="D2" s="15" t="s">
        <v>34</v>
      </c>
    </row>
    <row r="3" spans="1:5" ht="15.75">
      <c r="A3" s="38" t="s">
        <v>32</v>
      </c>
      <c r="B3" s="40" t="s">
        <v>43</v>
      </c>
      <c r="C3" s="40" t="s">
        <v>51</v>
      </c>
      <c r="D3" s="40" t="s">
        <v>30</v>
      </c>
      <c r="E3" s="42" t="s">
        <v>31</v>
      </c>
    </row>
    <row r="4" spans="1:5" ht="15.75">
      <c r="A4" s="39"/>
      <c r="B4" s="41"/>
      <c r="C4" s="41"/>
      <c r="D4" s="41"/>
      <c r="E4" s="42"/>
    </row>
    <row r="5" spans="1:5" ht="18.75" customHeight="1">
      <c r="A5" s="9" t="s">
        <v>0</v>
      </c>
      <c r="B5" s="10">
        <f>B6+B7+B8+B14+B17+B18+B24+B25+B26+B27+B28+B29</f>
        <v>936472.2</v>
      </c>
      <c r="C5" s="10">
        <f>C6+C7+C8+C14+C17+C18+C24+C25+C26+C27+C28+C29</f>
        <v>528749.2</v>
      </c>
      <c r="D5" s="10">
        <f>C5-B5</f>
        <v>-407723</v>
      </c>
      <c r="E5" s="22">
        <f>(C5/B5)*100</f>
        <v>56.46181488355981</v>
      </c>
    </row>
    <row r="6" spans="1:5" ht="20.25" customHeight="1">
      <c r="A6" s="3" t="s">
        <v>1</v>
      </c>
      <c r="B6" s="31">
        <v>646432.3</v>
      </c>
      <c r="C6" s="31">
        <v>365000.2</v>
      </c>
      <c r="D6" s="31">
        <f>C6-B6</f>
        <v>-281432.10000000003</v>
      </c>
      <c r="E6" s="23">
        <f aca="true" t="shared" si="0" ref="E6:E48">(C6/B6)*100</f>
        <v>56.463793656350404</v>
      </c>
    </row>
    <row r="7" spans="1:5" ht="20.25" customHeight="1">
      <c r="A7" s="3" t="s">
        <v>38</v>
      </c>
      <c r="B7" s="31">
        <v>32872.6</v>
      </c>
      <c r="C7" s="31">
        <v>18313</v>
      </c>
      <c r="D7" s="31">
        <f aca="true" t="shared" si="1" ref="D7:D36">C7-B7</f>
        <v>-14559.599999999999</v>
      </c>
      <c r="E7" s="23">
        <f t="shared" si="0"/>
        <v>55.70900993532608</v>
      </c>
    </row>
    <row r="8" spans="1:5" s="16" customFormat="1" ht="15.75">
      <c r="A8" s="27" t="s">
        <v>36</v>
      </c>
      <c r="B8" s="31">
        <f>B9+B10+B11+B12+B13</f>
        <v>35020</v>
      </c>
      <c r="C8" s="31">
        <f>C9+C10+C11+C12+C13</f>
        <v>44852</v>
      </c>
      <c r="D8" s="31">
        <f>C8-B8</f>
        <v>9832</v>
      </c>
      <c r="E8" s="23">
        <f t="shared" si="0"/>
        <v>128.07538549400343</v>
      </c>
    </row>
    <row r="9" spans="1:5" s="16" customFormat="1" ht="31.5">
      <c r="A9" s="36" t="s">
        <v>45</v>
      </c>
      <c r="B9" s="32">
        <v>23100</v>
      </c>
      <c r="C9" s="32">
        <v>24056.9</v>
      </c>
      <c r="D9" s="32"/>
      <c r="E9" s="23"/>
    </row>
    <row r="10" spans="1:5" ht="33" customHeight="1">
      <c r="A10" s="5" t="s">
        <v>2</v>
      </c>
      <c r="B10" s="32">
        <v>10200</v>
      </c>
      <c r="C10" s="32">
        <v>10378.9</v>
      </c>
      <c r="D10" s="32">
        <f t="shared" si="1"/>
        <v>178.89999999999964</v>
      </c>
      <c r="E10" s="23">
        <f t="shared" si="0"/>
        <v>101.75392156862743</v>
      </c>
    </row>
    <row r="11" spans="1:5" ht="15.75">
      <c r="A11" s="5" t="s">
        <v>3</v>
      </c>
      <c r="B11" s="32">
        <v>170</v>
      </c>
      <c r="C11" s="32">
        <v>986</v>
      </c>
      <c r="D11" s="32">
        <f t="shared" si="1"/>
        <v>816</v>
      </c>
      <c r="E11" s="23">
        <f t="shared" si="0"/>
        <v>580</v>
      </c>
    </row>
    <row r="12" spans="1:5" ht="31.5">
      <c r="A12" s="5" t="s">
        <v>4</v>
      </c>
      <c r="B12" s="32">
        <v>1550</v>
      </c>
      <c r="C12" s="32">
        <v>9430.2</v>
      </c>
      <c r="D12" s="32">
        <f t="shared" si="1"/>
        <v>7880.200000000001</v>
      </c>
      <c r="E12" s="23">
        <f t="shared" si="0"/>
        <v>608.4000000000001</v>
      </c>
    </row>
    <row r="13" spans="1:5" ht="15.75" hidden="1">
      <c r="A13" s="5" t="s">
        <v>46</v>
      </c>
      <c r="B13" s="32"/>
      <c r="C13" s="32">
        <v>0</v>
      </c>
      <c r="D13" s="32">
        <f t="shared" si="1"/>
        <v>0</v>
      </c>
      <c r="E13" s="23" t="e">
        <f t="shared" si="0"/>
        <v>#DIV/0!</v>
      </c>
    </row>
    <row r="14" spans="1:5" s="17" customFormat="1" ht="15.75">
      <c r="A14" s="3" t="s">
        <v>37</v>
      </c>
      <c r="B14" s="31">
        <f>B15+B16</f>
        <v>138420</v>
      </c>
      <c r="C14" s="31">
        <f>C15+C16</f>
        <v>59851.200000000004</v>
      </c>
      <c r="D14" s="31">
        <f>C14-B14</f>
        <v>-78568.79999999999</v>
      </c>
      <c r="E14" s="23">
        <f t="shared" si="0"/>
        <v>43.238838318162124</v>
      </c>
    </row>
    <row r="15" spans="1:5" ht="24.75" customHeight="1">
      <c r="A15" s="5" t="s">
        <v>5</v>
      </c>
      <c r="B15" s="32">
        <v>29000</v>
      </c>
      <c r="C15" s="32">
        <v>2003.3</v>
      </c>
      <c r="D15" s="32">
        <f t="shared" si="1"/>
        <v>-26996.7</v>
      </c>
      <c r="E15" s="23">
        <f t="shared" si="0"/>
        <v>6.9079310344827585</v>
      </c>
    </row>
    <row r="16" spans="1:5" ht="18" customHeight="1">
      <c r="A16" s="5" t="s">
        <v>6</v>
      </c>
      <c r="B16" s="32">
        <v>109420</v>
      </c>
      <c r="C16" s="32">
        <v>57847.9</v>
      </c>
      <c r="D16" s="32">
        <f t="shared" si="1"/>
        <v>-51572.1</v>
      </c>
      <c r="E16" s="23">
        <f t="shared" si="0"/>
        <v>52.86775726558216</v>
      </c>
    </row>
    <row r="17" spans="1:5" ht="21" customHeight="1">
      <c r="A17" s="3" t="s">
        <v>7</v>
      </c>
      <c r="B17" s="31">
        <v>13200</v>
      </c>
      <c r="C17" s="31">
        <v>6826.7</v>
      </c>
      <c r="D17" s="31">
        <f t="shared" si="1"/>
        <v>-6373.3</v>
      </c>
      <c r="E17" s="23">
        <f t="shared" si="0"/>
        <v>51.71742424242424</v>
      </c>
    </row>
    <row r="18" spans="1:5" s="17" customFormat="1" ht="18" customHeight="1">
      <c r="A18" s="3" t="s">
        <v>39</v>
      </c>
      <c r="B18" s="31">
        <f>B19+B20+B21+B22+B23</f>
        <v>58200</v>
      </c>
      <c r="C18" s="31">
        <f>C19+C20+C21+C22+C23</f>
        <v>16390.5</v>
      </c>
      <c r="D18" s="31">
        <f>C18-B18</f>
        <v>-41809.5</v>
      </c>
      <c r="E18" s="23">
        <f t="shared" si="0"/>
        <v>28.16237113402062</v>
      </c>
    </row>
    <row r="19" spans="1:5" ht="53.25" customHeight="1">
      <c r="A19" s="5" t="s">
        <v>47</v>
      </c>
      <c r="B19" s="32">
        <v>46000</v>
      </c>
      <c r="C19" s="32">
        <v>11140.1</v>
      </c>
      <c r="D19" s="32">
        <f t="shared" si="1"/>
        <v>-34859.9</v>
      </c>
      <c r="E19" s="23">
        <f t="shared" si="0"/>
        <v>24.217608695652174</v>
      </c>
    </row>
    <row r="20" spans="1:5" ht="99" customHeight="1">
      <c r="A20" s="6" t="s">
        <v>8</v>
      </c>
      <c r="B20" s="32">
        <v>5700</v>
      </c>
      <c r="C20" s="32">
        <v>377.5</v>
      </c>
      <c r="D20" s="32">
        <f t="shared" si="1"/>
        <v>-5322.5</v>
      </c>
      <c r="E20" s="23">
        <f t="shared" si="0"/>
        <v>6.62280701754386</v>
      </c>
    </row>
    <row r="21" spans="1:5" ht="24" customHeight="1">
      <c r="A21" s="7" t="s">
        <v>48</v>
      </c>
      <c r="B21" s="33">
        <v>6500</v>
      </c>
      <c r="C21" s="33">
        <v>4866.9</v>
      </c>
      <c r="D21" s="32">
        <f>C21-B21</f>
        <v>-1633.1000000000004</v>
      </c>
      <c r="E21" s="23">
        <f>(C21/B21)*100</f>
        <v>74.8753846153846</v>
      </c>
    </row>
    <row r="22" spans="1:5" ht="143.25" customHeight="1" hidden="1">
      <c r="A22" s="6" t="s">
        <v>33</v>
      </c>
      <c r="B22" s="32"/>
      <c r="C22" s="32"/>
      <c r="D22" s="32">
        <f t="shared" si="1"/>
        <v>0</v>
      </c>
      <c r="E22" s="23"/>
    </row>
    <row r="23" spans="1:5" ht="47.25" customHeight="1">
      <c r="A23" s="7" t="s">
        <v>49</v>
      </c>
      <c r="B23" s="33"/>
      <c r="C23" s="33">
        <v>6</v>
      </c>
      <c r="D23" s="32">
        <f t="shared" si="1"/>
        <v>6</v>
      </c>
      <c r="E23" s="23"/>
    </row>
    <row r="24" spans="1:5" ht="31.5">
      <c r="A24" s="3" t="s">
        <v>9</v>
      </c>
      <c r="B24" s="31">
        <v>2860</v>
      </c>
      <c r="C24" s="31">
        <v>3654.1</v>
      </c>
      <c r="D24" s="31">
        <f t="shared" si="1"/>
        <v>794.0999999999999</v>
      </c>
      <c r="E24" s="23">
        <f t="shared" si="0"/>
        <v>127.76573426573425</v>
      </c>
    </row>
    <row r="25" spans="1:5" ht="31.5" customHeight="1">
      <c r="A25" s="3" t="s">
        <v>10</v>
      </c>
      <c r="B25" s="31">
        <v>37.6</v>
      </c>
      <c r="C25" s="31">
        <v>254.2</v>
      </c>
      <c r="D25" s="31">
        <f t="shared" si="1"/>
        <v>216.6</v>
      </c>
      <c r="E25" s="23"/>
    </row>
    <row r="26" spans="1:5" ht="35.25" customHeight="1">
      <c r="A26" s="28" t="s">
        <v>40</v>
      </c>
      <c r="B26" s="34">
        <v>4000</v>
      </c>
      <c r="C26" s="31">
        <v>5580.1</v>
      </c>
      <c r="D26" s="31">
        <f t="shared" si="1"/>
        <v>1580.1000000000004</v>
      </c>
      <c r="E26" s="23">
        <f t="shared" si="0"/>
        <v>139.50250000000003</v>
      </c>
    </row>
    <row r="27" spans="1:5" ht="47.25">
      <c r="A27" s="29" t="s">
        <v>41</v>
      </c>
      <c r="B27" s="34">
        <v>1500</v>
      </c>
      <c r="C27" s="31">
        <v>679.2</v>
      </c>
      <c r="D27" s="31">
        <f t="shared" si="1"/>
        <v>-820.8</v>
      </c>
      <c r="E27" s="23">
        <f t="shared" si="0"/>
        <v>45.28</v>
      </c>
    </row>
    <row r="28" spans="1:5" ht="15.75">
      <c r="A28" s="28" t="s">
        <v>11</v>
      </c>
      <c r="B28" s="34">
        <v>3929.7</v>
      </c>
      <c r="C28" s="34">
        <v>6416.9</v>
      </c>
      <c r="D28" s="31">
        <f t="shared" si="1"/>
        <v>2487.2</v>
      </c>
      <c r="E28" s="23">
        <f t="shared" si="0"/>
        <v>163.2923632847291</v>
      </c>
    </row>
    <row r="29" spans="1:5" ht="15.75">
      <c r="A29" s="3" t="s">
        <v>12</v>
      </c>
      <c r="B29" s="31"/>
      <c r="C29" s="31">
        <v>931.1</v>
      </c>
      <c r="D29" s="31">
        <f t="shared" si="1"/>
        <v>931.1</v>
      </c>
      <c r="E29" s="23"/>
    </row>
    <row r="30" spans="1:5" ht="15.75">
      <c r="A30" s="8" t="s">
        <v>13</v>
      </c>
      <c r="B30" s="12">
        <f>B31+B32+B33+B34+B35+B36</f>
        <v>1914794.1</v>
      </c>
      <c r="C30" s="12">
        <f>SUM(C31:C36)</f>
        <v>900828.2999999999</v>
      </c>
      <c r="D30" s="12">
        <f t="shared" si="1"/>
        <v>-1013965.8000000002</v>
      </c>
      <c r="E30" s="24">
        <f t="shared" si="0"/>
        <v>47.045700631728494</v>
      </c>
    </row>
    <row r="31" spans="1:5" ht="31.5">
      <c r="A31" s="1" t="s">
        <v>14</v>
      </c>
      <c r="B31" s="30">
        <v>304069.6</v>
      </c>
      <c r="C31" s="35">
        <v>91090.2</v>
      </c>
      <c r="D31" s="30">
        <f t="shared" si="1"/>
        <v>-212979.39999999997</v>
      </c>
      <c r="E31" s="23">
        <f t="shared" si="0"/>
        <v>29.957022997366394</v>
      </c>
    </row>
    <row r="32" spans="1:5" ht="31.5">
      <c r="A32" s="1" t="s">
        <v>15</v>
      </c>
      <c r="B32" s="30">
        <v>505064.4</v>
      </c>
      <c r="C32" s="35">
        <v>178141.9</v>
      </c>
      <c r="D32" s="30">
        <f t="shared" si="1"/>
        <v>-326922.5</v>
      </c>
      <c r="E32" s="23">
        <f t="shared" si="0"/>
        <v>35.271125820786416</v>
      </c>
    </row>
    <row r="33" spans="1:5" ht="31.5">
      <c r="A33" s="1" t="s">
        <v>16</v>
      </c>
      <c r="B33" s="11">
        <v>925503.6</v>
      </c>
      <c r="C33" s="35">
        <v>555725.1</v>
      </c>
      <c r="D33" s="30">
        <f t="shared" si="1"/>
        <v>-369778.5</v>
      </c>
      <c r="E33" s="23">
        <f t="shared" si="0"/>
        <v>60.04569836357201</v>
      </c>
    </row>
    <row r="34" spans="1:5" ht="15.75">
      <c r="A34" s="1" t="s">
        <v>50</v>
      </c>
      <c r="B34" s="30">
        <v>105797</v>
      </c>
      <c r="C34" s="30">
        <v>75608.1</v>
      </c>
      <c r="D34" s="30">
        <f t="shared" si="1"/>
        <v>-30188.899999999994</v>
      </c>
      <c r="E34" s="23">
        <f t="shared" si="0"/>
        <v>71.4652589392894</v>
      </c>
    </row>
    <row r="35" spans="1:5" ht="15.75">
      <c r="A35" s="1" t="s">
        <v>17</v>
      </c>
      <c r="B35" s="30">
        <v>74359.5</v>
      </c>
      <c r="C35" s="30">
        <v>354</v>
      </c>
      <c r="D35" s="30">
        <f t="shared" si="1"/>
        <v>-74005.5</v>
      </c>
      <c r="E35" s="23"/>
    </row>
    <row r="36" spans="1:5" ht="31.5">
      <c r="A36" s="1" t="s">
        <v>18</v>
      </c>
      <c r="B36" s="30">
        <v>0</v>
      </c>
      <c r="C36" s="30">
        <v>-91</v>
      </c>
      <c r="D36" s="30">
        <f t="shared" si="1"/>
        <v>-91</v>
      </c>
      <c r="E36" s="23"/>
    </row>
    <row r="37" spans="1:5" ht="15.75">
      <c r="A37" s="8" t="s">
        <v>19</v>
      </c>
      <c r="B37" s="12">
        <f>B5+B30</f>
        <v>2851266.3</v>
      </c>
      <c r="C37" s="12">
        <f>C5+C30</f>
        <v>1429577.5</v>
      </c>
      <c r="D37" s="12">
        <f>D30+D5</f>
        <v>-1421688.8000000003</v>
      </c>
      <c r="E37" s="24">
        <f t="shared" si="0"/>
        <v>50.13833678039824</v>
      </c>
    </row>
    <row r="38" spans="1:5" ht="15.75">
      <c r="A38" s="20" t="s">
        <v>44</v>
      </c>
      <c r="B38" s="21">
        <f>B39+B40+B41+B42+B43+B44+B45+B46+B47+B48</f>
        <v>2921441.9000000004</v>
      </c>
      <c r="C38" s="21">
        <f>C39+C40+C41+C42+C43+C44+C45+C46+C47+C48</f>
        <v>1406736.8</v>
      </c>
      <c r="D38" s="21">
        <f>D39+D40+D41+D42+D43+D44+D45+D46+D47+D48</f>
        <v>-1514705.1</v>
      </c>
      <c r="E38" s="24">
        <f t="shared" si="0"/>
        <v>48.15214021541897</v>
      </c>
    </row>
    <row r="39" spans="1:5" ht="15.75">
      <c r="A39" s="2" t="s">
        <v>20</v>
      </c>
      <c r="B39" s="11">
        <v>237541.4</v>
      </c>
      <c r="C39" s="11">
        <v>108601.6</v>
      </c>
      <c r="D39" s="11">
        <f>C39-B39</f>
        <v>-128939.79999999999</v>
      </c>
      <c r="E39" s="23">
        <f t="shared" si="0"/>
        <v>45.71901992663174</v>
      </c>
    </row>
    <row r="40" spans="1:5" ht="31.5">
      <c r="A40" s="2" t="s">
        <v>21</v>
      </c>
      <c r="B40" s="11">
        <v>15189.2</v>
      </c>
      <c r="C40" s="11">
        <v>8441.2</v>
      </c>
      <c r="D40" s="11">
        <f aca="true" t="shared" si="2" ref="D40:D48">C40-B40</f>
        <v>-6748</v>
      </c>
      <c r="E40" s="23">
        <f t="shared" si="0"/>
        <v>55.573697100571465</v>
      </c>
    </row>
    <row r="41" spans="1:5" ht="15.75">
      <c r="A41" s="2" t="s">
        <v>22</v>
      </c>
      <c r="B41" s="11">
        <v>544797.8</v>
      </c>
      <c r="C41" s="11">
        <v>198055.3</v>
      </c>
      <c r="D41" s="11">
        <f t="shared" si="2"/>
        <v>-346742.50000000006</v>
      </c>
      <c r="E41" s="23">
        <f t="shared" si="0"/>
        <v>36.353909652351746</v>
      </c>
    </row>
    <row r="42" spans="1:5" ht="15.75" customHeight="1">
      <c r="A42" s="2" t="s">
        <v>23</v>
      </c>
      <c r="B42" s="11">
        <v>319296.2</v>
      </c>
      <c r="C42" s="11">
        <v>143721.3</v>
      </c>
      <c r="D42" s="11">
        <f t="shared" si="2"/>
        <v>-175574.90000000002</v>
      </c>
      <c r="E42" s="23">
        <f t="shared" si="0"/>
        <v>45.01190430703528</v>
      </c>
    </row>
    <row r="43" spans="1:5" ht="15.75">
      <c r="A43" s="2" t="s">
        <v>24</v>
      </c>
      <c r="B43" s="11">
        <v>1269808.8</v>
      </c>
      <c r="C43" s="11">
        <v>713886</v>
      </c>
      <c r="D43" s="11">
        <f t="shared" si="2"/>
        <v>-555922.8</v>
      </c>
      <c r="E43" s="23">
        <f t="shared" si="0"/>
        <v>56.21996004437834</v>
      </c>
    </row>
    <row r="44" spans="1:5" ht="15.75">
      <c r="A44" s="2" t="s">
        <v>25</v>
      </c>
      <c r="B44" s="11">
        <v>221449.9</v>
      </c>
      <c r="C44" s="11">
        <v>104392.6</v>
      </c>
      <c r="D44" s="11">
        <f t="shared" si="2"/>
        <v>-117057.29999999999</v>
      </c>
      <c r="E44" s="23">
        <f t="shared" si="0"/>
        <v>47.14050446624722</v>
      </c>
    </row>
    <row r="45" spans="1:5" ht="15.75">
      <c r="A45" s="2" t="s">
        <v>26</v>
      </c>
      <c r="B45" s="11">
        <v>104535</v>
      </c>
      <c r="C45" s="11">
        <v>53490.8</v>
      </c>
      <c r="D45" s="11">
        <f t="shared" si="2"/>
        <v>-51044.2</v>
      </c>
      <c r="E45" s="23">
        <f t="shared" si="0"/>
        <v>51.17023006648491</v>
      </c>
    </row>
    <row r="46" spans="1:5" ht="15.75">
      <c r="A46" s="4" t="s">
        <v>27</v>
      </c>
      <c r="B46" s="11">
        <v>188967.7</v>
      </c>
      <c r="C46" s="11">
        <v>63832.9</v>
      </c>
      <c r="D46" s="11">
        <f t="shared" si="2"/>
        <v>-125134.80000000002</v>
      </c>
      <c r="E46" s="23">
        <f t="shared" si="0"/>
        <v>33.779794112962165</v>
      </c>
    </row>
    <row r="47" spans="1:5" ht="15.75">
      <c r="A47" s="2" t="s">
        <v>28</v>
      </c>
      <c r="B47" s="11">
        <v>17955.9</v>
      </c>
      <c r="C47" s="11">
        <v>10732.1</v>
      </c>
      <c r="D47" s="11">
        <f t="shared" si="2"/>
        <v>-7223.800000000001</v>
      </c>
      <c r="E47" s="23">
        <f t="shared" si="0"/>
        <v>59.76921234803045</v>
      </c>
    </row>
    <row r="48" spans="1:5" ht="31.5">
      <c r="A48" s="2" t="s">
        <v>29</v>
      </c>
      <c r="B48" s="11">
        <v>1900</v>
      </c>
      <c r="C48" s="11">
        <v>1583</v>
      </c>
      <c r="D48" s="11">
        <f t="shared" si="2"/>
        <v>-317</v>
      </c>
      <c r="E48" s="23">
        <f t="shared" si="0"/>
        <v>83.3157894736842</v>
      </c>
    </row>
    <row r="49" spans="1:5" s="17" customFormat="1" ht="15.75">
      <c r="A49" s="25" t="s">
        <v>35</v>
      </c>
      <c r="B49" s="21">
        <f>B37-B38</f>
        <v>-70175.60000000056</v>
      </c>
      <c r="C49" s="21">
        <f>C37-C38</f>
        <v>22840.699999999953</v>
      </c>
      <c r="D49" s="21"/>
      <c r="E49" s="26"/>
    </row>
    <row r="50" spans="2:3" ht="15.75">
      <c r="B50" s="13"/>
      <c r="C50" s="18"/>
    </row>
    <row r="51" ht="15.75">
      <c r="C51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2021-09-06T12:07:38Z</dcterms:modified>
  <cp:category/>
  <cp:version/>
  <cp:contentType/>
  <cp:contentStatus/>
</cp:coreProperties>
</file>