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<sst xmlns="http://schemas.openxmlformats.org/spreadsheetml/2006/main" count="57" uniqueCount="57">
  <si>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</si>
  <si>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</si>
  <si>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</si>
  <si>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</si>
  <si>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</si>
  <si>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</si>
  <si>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</si>
  <si>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</si>
  <si>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</si>
  <si>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</si>
  <si>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</si>
  <si>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</si>
  <si>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</si>
  <si>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</si>
  <si>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</si>
  <si>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</si>
  <si>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</si>
  <si>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</si>
  <si>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</si>
  <si>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</si>
  <si>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</si>
  <si>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</si>
  <si>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</si>
  <si>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</si>
  <si>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</si>
  <si>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</si>
  <si>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</si>
  <si>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</si>
  <si>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</si>
  <si>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</si>
  <si>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</si>
  <si>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</si>
  <si>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</si>
  <si>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</si>
  <si>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</si>
  <si>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</si>
  <si>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</si>
  <si>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</si>
  <si>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</si>
  <si>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</si>
  <si>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</si>
  <si>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</si>
  <si>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</si>
  <si>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</si>
  <si>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План 2023</t>
  </si>
  <si>
    <t>ОХРАНА ОКРУЖАЮЩЕЙ СРЕДЫ</t>
  </si>
  <si>
    <t>КУЛЬТУРА,КИНЕМАТОГРАФИЯ</t>
  </si>
  <si>
    <t xml:space="preserve">Задолженность и перерасчеты по отмененным налогам и сборам </t>
  </si>
  <si>
    <t>Доходы от сдачи в аренду имущества, составляющего казну городских округов (за исключением земельных участков)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</si>
  <si>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разграниченна и которые расположенны в границах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</si>
  <si>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</si>
  <si>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</si>
  <si>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</si>
  <si>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</si>
  <si>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</si>
  <si>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Исполнение бюджета городского округа город Елец за 9 месяцев 2023  года</t>
  </si>
  <si>
    <t>Исполнение на 01.10.2023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</si>
</sst>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172" fontId="44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90" zoomScalePageLayoutView="0" workbookViewId="0" topLeftCell="A1">
      <selection activeCell="I53" sqref="I53"/>
    </sheetView>
  </sheetViews>
  <sheetFormatPr defaultColWidth="9.140625" defaultRowHeight="15"/>
  <cols>
    <col min="1" max="1" width="55.7109375" style="13" customWidth="1"/>
    <col min="2" max="2" width="17.7109375" style="13" customWidth="1"/>
    <col min="3" max="3" width="17.421875" style="13" customWidth="1"/>
    <col min="4" max="4" width="18.140625" style="13" customWidth="1"/>
    <col min="5" max="5" width="13.7109375" style="13" customWidth="1"/>
    <col min="6" max="16384" width="9.140625" style="13" customWidth="1"/>
  </cols>
  <sheetData>
    <row r="1" spans="1:5" ht="15.75">
      <c r="A1" s="46" t="s">
        <v>55</v>
      </c>
      <c r="B1" s="46"/>
      <c r="C1" s="46"/>
      <c r="D1" s="46"/>
      <c r="E1" s="46"/>
    </row>
    <row r="2" ht="15.75">
      <c r="E2" s="14" t="s">
        <v>32</v>
      </c>
    </row>
    <row r="3" spans="1:5" ht="15.75">
      <c r="A3" s="47" t="s">
        <v>31</v>
      </c>
      <c r="B3" s="49" t="s">
        <v>44</v>
      </c>
      <c r="C3" s="49" t="s">
        <v>56</v>
      </c>
      <c r="D3" s="49" t="s">
        <v>29</v>
      </c>
      <c r="E3" s="51" t="s">
        <v>30</v>
      </c>
    </row>
    <row r="4" spans="1:5" ht="15.75">
      <c r="A4" s="48"/>
      <c r="B4" s="50"/>
      <c r="C4" s="50"/>
      <c r="D4" s="50"/>
      <c r="E4" s="51"/>
    </row>
    <row r="5" spans="1:5" ht="18.75" customHeight="1">
      <c r="A5" s="9" t="s">
        <v>0</v>
      </c>
      <c r="B5" s="31">
        <f>B6+B7+B8+B13+B16+B18+B26+B27+B28+B32+B33</f>
        <v>1417413.2999999998</v>
      </c>
      <c r="C5" s="31">
        <f>C6+C7+C8+C13+C16+C17+C18+C26+C27+C28+C32+C33</f>
        <v>981926.5999999999</v>
      </c>
      <c r="D5" s="31">
        <f>C5-B5</f>
        <v>-435486.69999999995</v>
      </c>
      <c r="E5" s="32">
        <f>(C5/B5)*100</f>
        <v>69.27595500902947</v>
      </c>
    </row>
    <row r="6" spans="1:5" ht="20.25" customHeight="1">
      <c r="A6" s="3" t="s">
        <v>1</v>
      </c>
      <c r="B6" s="33">
        <v>1091370.2</v>
      </c>
      <c r="C6" s="33">
        <v>817014.8</v>
      </c>
      <c r="D6" s="34">
        <f aca="true" t="shared" si="0" ref="D6:D40">C6-B6</f>
        <v>-274355.3999999999</v>
      </c>
      <c r="E6" s="35">
        <f aca="true" t="shared" si="1" ref="E6:E39">(C6/B6)*100</f>
        <v>74.86138067541152</v>
      </c>
    </row>
    <row r="7" spans="1:5" ht="20.25" customHeight="1">
      <c r="A7" s="3" t="s">
        <v>36</v>
      </c>
      <c r="B7" s="33">
        <v>45260</v>
      </c>
      <c r="C7" s="33">
        <v>34069.7</v>
      </c>
      <c r="D7" s="34">
        <f t="shared" si="0"/>
        <v>-11190.300000000003</v>
      </c>
      <c r="E7" s="35">
        <f t="shared" si="1"/>
        <v>75.27551922227131</v>
      </c>
    </row>
    <row r="8" spans="1:5" s="15" customFormat="1" ht="15.75">
      <c r="A8" s="25" t="s">
        <v>34</v>
      </c>
      <c r="B8" s="33">
        <f>B9+B10+B11+B12</f>
        <v>55598</v>
      </c>
      <c r="C8" s="33">
        <f>C9+C10+C11+C12</f>
        <v>34206.5</v>
      </c>
      <c r="D8" s="34">
        <f t="shared" si="0"/>
        <v>-21391.5</v>
      </c>
      <c r="E8" s="35">
        <f t="shared" si="1"/>
        <v>61.52469513291845</v>
      </c>
    </row>
    <row r="9" spans="1:5" s="15" customFormat="1" ht="31.5">
      <c r="A9" s="28" t="s">
        <v>39</v>
      </c>
      <c r="B9" s="36">
        <v>36750</v>
      </c>
      <c r="C9" s="36">
        <v>26986.3</v>
      </c>
      <c r="D9" s="36">
        <f t="shared" si="0"/>
        <v>-9763.7</v>
      </c>
      <c r="E9" s="35">
        <f t="shared" si="1"/>
        <v>73.4321088435374</v>
      </c>
    </row>
    <row r="10" spans="1:5" ht="33" customHeight="1">
      <c r="A10" s="5" t="s">
        <v>2</v>
      </c>
      <c r="B10" s="36"/>
      <c r="C10" s="36">
        <v>-543.5</v>
      </c>
      <c r="D10" s="36">
        <f t="shared" si="0"/>
        <v>-543.5</v>
      </c>
      <c r="E10" s="35"/>
    </row>
    <row r="11" spans="1:5" ht="15.75">
      <c r="A11" s="5" t="s">
        <v>3</v>
      </c>
      <c r="B11" s="36">
        <v>1448</v>
      </c>
      <c r="C11" s="36">
        <v>1448</v>
      </c>
      <c r="D11" s="36">
        <f t="shared" si="0"/>
        <v>0</v>
      </c>
      <c r="E11" s="35">
        <f t="shared" si="1"/>
        <v>100</v>
      </c>
    </row>
    <row r="12" spans="1:5" ht="31.5">
      <c r="A12" s="5" t="s">
        <v>4</v>
      </c>
      <c r="B12" s="36">
        <v>17400</v>
      </c>
      <c r="C12" s="36">
        <v>6315.7</v>
      </c>
      <c r="D12" s="36">
        <f t="shared" si="0"/>
        <v>-11084.3</v>
      </c>
      <c r="E12" s="35">
        <f t="shared" si="1"/>
        <v>36.29712643678161</v>
      </c>
    </row>
    <row r="13" spans="1:5" s="16" customFormat="1" ht="15.75">
      <c r="A13" s="3" t="s">
        <v>35</v>
      </c>
      <c r="B13" s="33">
        <f>B14+B15</f>
        <v>173088.2</v>
      </c>
      <c r="C13" s="33">
        <f>C14+C15</f>
        <v>54212.1</v>
      </c>
      <c r="D13" s="34">
        <f t="shared" si="0"/>
        <v>-118876.1</v>
      </c>
      <c r="E13" s="35">
        <f t="shared" si="1"/>
        <v>31.320505961700444</v>
      </c>
    </row>
    <row r="14" spans="1:5" ht="24.75" customHeight="1">
      <c r="A14" s="5" t="s">
        <v>5</v>
      </c>
      <c r="B14" s="36">
        <v>76086.9</v>
      </c>
      <c r="C14" s="36">
        <v>4698.6</v>
      </c>
      <c r="D14" s="36">
        <f t="shared" si="0"/>
        <v>-71388.29999999999</v>
      </c>
      <c r="E14" s="35">
        <f t="shared" si="1"/>
        <v>6.175307444514103</v>
      </c>
    </row>
    <row r="15" spans="1:5" ht="18" customHeight="1">
      <c r="A15" s="5" t="s">
        <v>6</v>
      </c>
      <c r="B15" s="36">
        <v>97001.3</v>
      </c>
      <c r="C15" s="36">
        <v>49513.5</v>
      </c>
      <c r="D15" s="36">
        <f t="shared" si="0"/>
        <v>-47487.8</v>
      </c>
      <c r="E15" s="35">
        <f t="shared" si="1"/>
        <v>51.04416126381811</v>
      </c>
    </row>
    <row r="16" spans="1:5" ht="21" customHeight="1">
      <c r="A16" s="3" t="s">
        <v>7</v>
      </c>
      <c r="B16" s="33">
        <v>12550</v>
      </c>
      <c r="C16" s="33">
        <v>10067</v>
      </c>
      <c r="D16" s="34">
        <f t="shared" si="0"/>
        <v>-2483</v>
      </c>
      <c r="E16" s="35">
        <f t="shared" si="1"/>
        <v>80.21513944223108</v>
      </c>
    </row>
    <row r="17" spans="1:5" ht="33" customHeight="1">
      <c r="A17" s="3" t="s">
        <v>47</v>
      </c>
      <c r="B17" s="33"/>
      <c r="C17" s="33">
        <v>-0.9</v>
      </c>
      <c r="D17" s="34"/>
      <c r="E17" s="35"/>
    </row>
    <row r="18" spans="1:5" s="16" customFormat="1" ht="18" customHeight="1">
      <c r="A18" s="3" t="s">
        <v>37</v>
      </c>
      <c r="B18" s="33">
        <f>B19+B20+B21+B22+B25</f>
        <v>17457.8</v>
      </c>
      <c r="C18" s="33">
        <f>C19+C20+C21+C22++C23+C24+C25</f>
        <v>14418.199999999999</v>
      </c>
      <c r="D18" s="34">
        <f t="shared" si="0"/>
        <v>-3039.6000000000004</v>
      </c>
      <c r="E18" s="35">
        <f t="shared" si="1"/>
        <v>82.58887145001088</v>
      </c>
    </row>
    <row r="19" spans="1:5" ht="53.25" customHeight="1">
      <c r="A19" s="5" t="s">
        <v>40</v>
      </c>
      <c r="B19" s="36">
        <v>9000</v>
      </c>
      <c r="C19" s="36">
        <v>7059.2</v>
      </c>
      <c r="D19" s="36">
        <f t="shared" si="0"/>
        <v>-1940.8000000000002</v>
      </c>
      <c r="E19" s="35">
        <f t="shared" si="1"/>
        <v>78.43555555555555</v>
      </c>
    </row>
    <row r="20" spans="1:5" ht="99" customHeight="1">
      <c r="A20" s="29" t="s">
        <v>8</v>
      </c>
      <c r="B20" s="36">
        <v>840</v>
      </c>
      <c r="C20" s="36">
        <v>926</v>
      </c>
      <c r="D20" s="36">
        <f t="shared" si="0"/>
        <v>86</v>
      </c>
      <c r="E20" s="35">
        <f t="shared" si="1"/>
        <v>110.23809523809524</v>
      </c>
    </row>
    <row r="21" spans="1:5" ht="81.75" customHeight="1">
      <c r="A21" s="29" t="s">
        <v>42</v>
      </c>
      <c r="B21" s="36">
        <v>117.8</v>
      </c>
      <c r="C21" s="36">
        <v>111</v>
      </c>
      <c r="D21" s="36">
        <f t="shared" si="0"/>
        <v>-6.799999999999997</v>
      </c>
      <c r="E21" s="35">
        <f t="shared" si="1"/>
        <v>94.22750424448218</v>
      </c>
    </row>
    <row r="22" spans="1:5" ht="48.75" customHeight="1">
      <c r="A22" s="7" t="s">
        <v>48</v>
      </c>
      <c r="B22" s="37">
        <v>7500</v>
      </c>
      <c r="C22" s="37">
        <v>6032.4</v>
      </c>
      <c r="D22" s="36">
        <f t="shared" si="0"/>
        <v>-1467.6000000000004</v>
      </c>
      <c r="E22" s="35">
        <f t="shared" si="1"/>
        <v>80.43199999999999</v>
      </c>
    </row>
    <row r="23" spans="1:5" ht="133.5" customHeight="1">
      <c r="A23" s="6" t="s">
        <v>49</v>
      </c>
      <c r="B23" s="36">
        <v>0</v>
      </c>
      <c r="C23" s="36">
        <v>15.4</v>
      </c>
      <c r="D23" s="36">
        <f t="shared" si="0"/>
        <v>15.4</v>
      </c>
      <c r="E23" s="35"/>
    </row>
    <row r="24" spans="1:5" ht="114.75" customHeight="1">
      <c r="A24" s="6" t="s">
        <v>50</v>
      </c>
      <c r="B24" s="36">
        <v>0</v>
      </c>
      <c r="C24" s="36">
        <v>1.7</v>
      </c>
      <c r="D24" s="36">
        <f t="shared" si="0"/>
        <v>1.7</v>
      </c>
      <c r="E24" s="35"/>
    </row>
    <row r="25" spans="1:5" ht="96" customHeight="1">
      <c r="A25" s="30" t="s">
        <v>51</v>
      </c>
      <c r="B25" s="37">
        <v>0</v>
      </c>
      <c r="C25" s="37">
        <v>272.5</v>
      </c>
      <c r="D25" s="36">
        <f t="shared" si="0"/>
        <v>272.5</v>
      </c>
      <c r="E25" s="35"/>
    </row>
    <row r="26" spans="1:5" ht="31.5">
      <c r="A26" s="3" t="s">
        <v>9</v>
      </c>
      <c r="B26" s="33">
        <v>9713.2</v>
      </c>
      <c r="C26" s="33">
        <v>8055.8</v>
      </c>
      <c r="D26" s="34">
        <f t="shared" si="0"/>
        <v>-1657.4000000000005</v>
      </c>
      <c r="E26" s="35">
        <f t="shared" si="1"/>
        <v>82.93662232837788</v>
      </c>
    </row>
    <row r="27" spans="1:5" ht="31.5" customHeight="1">
      <c r="A27" s="3" t="s">
        <v>10</v>
      </c>
      <c r="B27" s="33">
        <v>675.9</v>
      </c>
      <c r="C27" s="33">
        <v>987.2</v>
      </c>
      <c r="D27" s="34">
        <f t="shared" si="0"/>
        <v>311.30000000000007</v>
      </c>
      <c r="E27" s="35"/>
    </row>
    <row r="28" spans="1:5" ht="31.5" customHeight="1">
      <c r="A28" s="3" t="s">
        <v>52</v>
      </c>
      <c r="B28" s="33">
        <f>B29+B30+B31</f>
        <v>5500</v>
      </c>
      <c r="C28" s="33">
        <f>C29+C30+C31</f>
        <v>3164.2</v>
      </c>
      <c r="D28" s="34">
        <f>C28-B28</f>
        <v>-2335.8</v>
      </c>
      <c r="E28" s="35">
        <f>(C28/B28)*100</f>
        <v>57.53090909090909</v>
      </c>
    </row>
    <row r="29" spans="1:5" ht="111" customHeight="1">
      <c r="A29" s="43" t="s">
        <v>53</v>
      </c>
      <c r="B29" s="41">
        <v>4000</v>
      </c>
      <c r="C29" s="34">
        <v>951.9</v>
      </c>
      <c r="D29" s="34">
        <f t="shared" si="0"/>
        <v>-3048.1</v>
      </c>
      <c r="E29" s="35">
        <f t="shared" si="1"/>
        <v>23.7975</v>
      </c>
    </row>
    <row r="30" spans="1:5" ht="66.75" customHeight="1">
      <c r="A30" s="43" t="s">
        <v>43</v>
      </c>
      <c r="B30" s="41">
        <v>1500</v>
      </c>
      <c r="C30" s="34">
        <v>2156.7</v>
      </c>
      <c r="D30" s="34">
        <f t="shared" si="0"/>
        <v>656.6999999999998</v>
      </c>
      <c r="E30" s="35">
        <f t="shared" si="1"/>
        <v>143.78</v>
      </c>
    </row>
    <row r="31" spans="1:5" ht="63">
      <c r="A31" s="2" t="s">
        <v>54</v>
      </c>
      <c r="B31" s="41">
        <v>0</v>
      </c>
      <c r="C31" s="34">
        <v>55.6</v>
      </c>
      <c r="D31" s="34">
        <f t="shared" si="0"/>
        <v>55.6</v>
      </c>
      <c r="E31" s="35"/>
    </row>
    <row r="32" spans="1:5" ht="15.75">
      <c r="A32" s="26" t="s">
        <v>11</v>
      </c>
      <c r="B32" s="38">
        <v>4000</v>
      </c>
      <c r="C32" s="38">
        <v>3159.9</v>
      </c>
      <c r="D32" s="33">
        <f t="shared" si="0"/>
        <v>-840.0999999999999</v>
      </c>
      <c r="E32" s="44">
        <f t="shared" si="1"/>
        <v>78.9975</v>
      </c>
    </row>
    <row r="33" spans="1:5" ht="18.75" customHeight="1">
      <c r="A33" s="3" t="s">
        <v>12</v>
      </c>
      <c r="B33" s="33">
        <v>2200</v>
      </c>
      <c r="C33" s="33">
        <v>2572.1</v>
      </c>
      <c r="D33" s="34">
        <f t="shared" si="0"/>
        <v>372.0999999999999</v>
      </c>
      <c r="E33" s="35">
        <f t="shared" si="1"/>
        <v>116.91363636363636</v>
      </c>
    </row>
    <row r="34" spans="1:5" ht="15.75">
      <c r="A34" s="8" t="s">
        <v>13</v>
      </c>
      <c r="B34" s="39">
        <f>SUM(B35:B40)</f>
        <v>2531474.7199999997</v>
      </c>
      <c r="C34" s="39">
        <f>SUM(C35:C40)</f>
        <v>1455170.7999999998</v>
      </c>
      <c r="D34" s="39">
        <f t="shared" si="0"/>
        <v>-1076303.92</v>
      </c>
      <c r="E34" s="32">
        <f t="shared" si="1"/>
        <v>57.483125883240106</v>
      </c>
    </row>
    <row r="35" spans="1:5" ht="31.5">
      <c r="A35" s="1" t="s">
        <v>14</v>
      </c>
      <c r="B35" s="34">
        <v>140843.2</v>
      </c>
      <c r="C35" s="40">
        <v>56283.3</v>
      </c>
      <c r="D35" s="34">
        <f t="shared" si="0"/>
        <v>-84559.90000000001</v>
      </c>
      <c r="E35" s="35">
        <f t="shared" si="1"/>
        <v>39.96167369102662</v>
      </c>
    </row>
    <row r="36" spans="1:5" ht="31.5">
      <c r="A36" s="1" t="s">
        <v>15</v>
      </c>
      <c r="B36" s="34">
        <v>872496.7</v>
      </c>
      <c r="C36" s="40">
        <v>562997.4</v>
      </c>
      <c r="D36" s="34">
        <f t="shared" si="0"/>
        <v>-309499.29999999993</v>
      </c>
      <c r="E36" s="35">
        <f t="shared" si="1"/>
        <v>64.5271666930087</v>
      </c>
    </row>
    <row r="37" spans="1:5" ht="31.5">
      <c r="A37" s="1" t="s">
        <v>16</v>
      </c>
      <c r="B37" s="41">
        <v>1116315.9</v>
      </c>
      <c r="C37" s="40">
        <v>807120.7</v>
      </c>
      <c r="D37" s="34">
        <f t="shared" si="0"/>
        <v>-309195.19999999995</v>
      </c>
      <c r="E37" s="35">
        <f t="shared" si="1"/>
        <v>72.30217718837473</v>
      </c>
    </row>
    <row r="38" spans="1:5" ht="15.75">
      <c r="A38" s="1" t="s">
        <v>41</v>
      </c>
      <c r="B38" s="34">
        <v>382570.4</v>
      </c>
      <c r="C38" s="34">
        <v>29262.9</v>
      </c>
      <c r="D38" s="34">
        <f t="shared" si="0"/>
        <v>-353307.5</v>
      </c>
      <c r="E38" s="35">
        <f t="shared" si="1"/>
        <v>7.649023552266458</v>
      </c>
    </row>
    <row r="39" spans="1:5" ht="15.75">
      <c r="A39" s="1" t="s">
        <v>17</v>
      </c>
      <c r="B39" s="34">
        <v>19248.52</v>
      </c>
      <c r="C39" s="34">
        <v>280.1</v>
      </c>
      <c r="D39" s="34">
        <f t="shared" si="0"/>
        <v>-18968.420000000002</v>
      </c>
      <c r="E39" s="35">
        <f t="shared" si="1"/>
        <v>1.4551768135939802</v>
      </c>
    </row>
    <row r="40" spans="1:5" ht="16.5" customHeight="1">
      <c r="A40" s="1" t="s">
        <v>18</v>
      </c>
      <c r="B40" s="34">
        <v>0</v>
      </c>
      <c r="C40" s="34">
        <v>-773.6</v>
      </c>
      <c r="D40" s="34">
        <f t="shared" si="0"/>
        <v>-773.6</v>
      </c>
      <c r="E40" s="42"/>
    </row>
    <row r="41" spans="1:5" ht="15.75">
      <c r="A41" s="8" t="s">
        <v>19</v>
      </c>
      <c r="B41" s="11">
        <f>B5+B34</f>
        <v>3948888.0199999996</v>
      </c>
      <c r="C41" s="11">
        <f>C5+C34</f>
        <v>2437097.3999999994</v>
      </c>
      <c r="D41" s="11">
        <f>D34+D5</f>
        <v>-1511790.6199999999</v>
      </c>
      <c r="E41" s="22">
        <f>(C41/B41)*100</f>
        <v>61.716042279669395</v>
      </c>
    </row>
    <row r="42" spans="1:5" ht="15.75">
      <c r="A42" s="19" t="s">
        <v>38</v>
      </c>
      <c r="B42" s="20">
        <f>SUM(B43:B53)</f>
        <v>4297876.800000001</v>
      </c>
      <c r="C42" s="20">
        <f>SUM(C43:C53)</f>
        <v>2490568.4</v>
      </c>
      <c r="D42" s="20">
        <f>SUM(D43:D53)</f>
        <v>-1807308.4</v>
      </c>
      <c r="E42" s="22">
        <f>(C42/B42)*100</f>
        <v>57.94880858381048</v>
      </c>
    </row>
    <row r="43" spans="1:6" ht="15.75">
      <c r="A43" s="2" t="s">
        <v>20</v>
      </c>
      <c r="B43" s="10">
        <v>256850.5</v>
      </c>
      <c r="C43" s="10">
        <v>152743.7</v>
      </c>
      <c r="D43" s="27">
        <f>C43-B43</f>
        <v>-104106.79999999999</v>
      </c>
      <c r="E43" s="21">
        <f aca="true" t="shared" si="2" ref="E43:E53">(C43/B43)*100</f>
        <v>59.46793952123901</v>
      </c>
      <c r="F43" s="45"/>
    </row>
    <row r="44" spans="1:5" ht="31.5">
      <c r="A44" s="2" t="s">
        <v>21</v>
      </c>
      <c r="B44" s="10">
        <v>19500.5</v>
      </c>
      <c r="C44" s="10">
        <v>11742.9</v>
      </c>
      <c r="D44" s="27">
        <f aca="true" t="shared" si="3" ref="D44:D53">C44-B44</f>
        <v>-7757.6</v>
      </c>
      <c r="E44" s="21">
        <f t="shared" si="2"/>
        <v>60.21845593702725</v>
      </c>
    </row>
    <row r="45" spans="1:5" ht="15.75">
      <c r="A45" s="2" t="s">
        <v>22</v>
      </c>
      <c r="B45" s="10">
        <v>741149.1</v>
      </c>
      <c r="C45" s="10">
        <v>417786.2</v>
      </c>
      <c r="D45" s="27">
        <f t="shared" si="3"/>
        <v>-323362.89999999997</v>
      </c>
      <c r="E45" s="21">
        <f t="shared" si="2"/>
        <v>56.37006103090458</v>
      </c>
    </row>
    <row r="46" spans="1:5" ht="15.75" customHeight="1">
      <c r="A46" s="2" t="s">
        <v>23</v>
      </c>
      <c r="B46" s="10">
        <v>543332.9</v>
      </c>
      <c r="C46" s="10">
        <v>282465.5</v>
      </c>
      <c r="D46" s="27">
        <f t="shared" si="3"/>
        <v>-260867.40000000002</v>
      </c>
      <c r="E46" s="21">
        <f t="shared" si="2"/>
        <v>51.98755679989192</v>
      </c>
    </row>
    <row r="47" spans="1:5" ht="15.75" customHeight="1">
      <c r="A47" s="2" t="s">
        <v>45</v>
      </c>
      <c r="B47" s="10">
        <v>164086.3</v>
      </c>
      <c r="C47" s="10">
        <v>137583.8</v>
      </c>
      <c r="D47" s="27">
        <f t="shared" si="3"/>
        <v>-26502.5</v>
      </c>
      <c r="E47" s="21">
        <f t="shared" si="2"/>
        <v>83.84843829131377</v>
      </c>
    </row>
    <row r="48" spans="1:5" ht="15.75">
      <c r="A48" s="2" t="s">
        <v>24</v>
      </c>
      <c r="B48" s="10">
        <v>1442096.9</v>
      </c>
      <c r="C48" s="10">
        <v>1005060.5</v>
      </c>
      <c r="D48" s="27">
        <f t="shared" si="3"/>
        <v>-437036.3999999999</v>
      </c>
      <c r="E48" s="21">
        <f t="shared" si="2"/>
        <v>69.69438045390709</v>
      </c>
    </row>
    <row r="49" spans="1:5" ht="15.75">
      <c r="A49" s="2" t="s">
        <v>46</v>
      </c>
      <c r="B49" s="10">
        <v>260642.3</v>
      </c>
      <c r="C49" s="10">
        <v>164359.3</v>
      </c>
      <c r="D49" s="27">
        <f t="shared" si="3"/>
        <v>-96283</v>
      </c>
      <c r="E49" s="21">
        <f t="shared" si="2"/>
        <v>63.05933457462584</v>
      </c>
    </row>
    <row r="50" spans="1:5" ht="15.75">
      <c r="A50" s="2" t="s">
        <v>25</v>
      </c>
      <c r="B50" s="10">
        <v>130601.2</v>
      </c>
      <c r="C50" s="10">
        <v>87930.2</v>
      </c>
      <c r="D50" s="27">
        <f t="shared" si="3"/>
        <v>-42671</v>
      </c>
      <c r="E50" s="21">
        <f t="shared" si="2"/>
        <v>67.32725273580947</v>
      </c>
    </row>
    <row r="51" spans="1:5" ht="15.75">
      <c r="A51" s="4" t="s">
        <v>26</v>
      </c>
      <c r="B51" s="10">
        <v>718143.9</v>
      </c>
      <c r="C51" s="10">
        <v>215361.6</v>
      </c>
      <c r="D51" s="27">
        <f t="shared" si="3"/>
        <v>-502782.30000000005</v>
      </c>
      <c r="E51" s="21">
        <f t="shared" si="2"/>
        <v>29.988641552201443</v>
      </c>
    </row>
    <row r="52" spans="1:5" ht="15.75">
      <c r="A52" s="2" t="s">
        <v>27</v>
      </c>
      <c r="B52" s="10">
        <v>21373.2</v>
      </c>
      <c r="C52" s="10">
        <v>15470.4</v>
      </c>
      <c r="D52" s="27">
        <f t="shared" si="3"/>
        <v>-5902.800000000001</v>
      </c>
      <c r="E52" s="21">
        <f t="shared" si="2"/>
        <v>72.38223569704115</v>
      </c>
    </row>
    <row r="53" spans="1:5" ht="31.5">
      <c r="A53" s="2" t="s">
        <v>28</v>
      </c>
      <c r="B53" s="10">
        <v>100</v>
      </c>
      <c r="C53" s="10">
        <v>64.3</v>
      </c>
      <c r="D53" s="27">
        <f t="shared" si="3"/>
        <v>-35.7</v>
      </c>
      <c r="E53" s="21">
        <f t="shared" si="2"/>
        <v>64.3</v>
      </c>
    </row>
    <row r="54" spans="1:5" s="16" customFormat="1" ht="15.75">
      <c r="A54" s="23" t="s">
        <v>33</v>
      </c>
      <c r="B54" s="20">
        <f>B41-B42</f>
        <v>-348988.7800000012</v>
      </c>
      <c r="C54" s="20">
        <f>C41-C42</f>
        <v>-53471.000000000466</v>
      </c>
      <c r="D54" s="20"/>
      <c r="E54" s="24"/>
    </row>
    <row r="55" spans="2:3" ht="15.75">
      <c r="B55" s="12"/>
      <c r="C55" s="17"/>
    </row>
    <row r="56" ht="15.75">
      <c r="C56" s="1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2023-10-13T07:18:19Z</dcterms:modified>
  <cp:category/>
  <cp:version/>
  <cp:contentType/>
  <cp:contentStatus/>
</cp:coreProperties>
</file>