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04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<sst xmlns="http://schemas.openxmlformats.org/spreadsheetml/2006/main" count="90" uniqueCount="34">
  <si>
    <t>Виды деятельности</t>
  </si>
  <si>
    <t xml:space="preserve">Базовая доходность (БД) в месяц </t>
  </si>
  <si>
    <t>Оказание бытовых услуг,  в том числе:</t>
  </si>
  <si>
    <t>ремонт и техническое обслуживание бытовой радиоэлектронной аппаратуры, бытовых машин и бытовых приборов</t>
  </si>
  <si>
    <t>ремонт и изготовление ювелирных изделий</t>
  </si>
  <si>
    <t>услуги фотоателье и фото- и  кинолабораторий</t>
  </si>
  <si>
    <t>услуги бань и  душевых</t>
  </si>
  <si>
    <t>услуги парикмахерских</t>
  </si>
  <si>
    <t>ритуальные услуги</t>
  </si>
  <si>
    <t>Оказание ветеринарных услуг</t>
  </si>
  <si>
    <t>Оказание услуг по ремонту, техническому обслуживанию и мойке автотранспортных средств</t>
  </si>
  <si>
    <t>Оказание услуг по предоставлению во временное владение (в пользование) мест для стоянки автотранспортных средств, а также по хранению автотранспортных средств на платных стоянках</t>
  </si>
  <si>
    <t>Оказание автотранспортных услуг по перевозке грузов</t>
  </si>
  <si>
    <t>Оказание автотранспортных услуг по перевозке пассажиров</t>
  </si>
  <si>
    <t>Розничная торговля, осуществляемая через объекты стационарной торговой сети, имеющие торговые залы, в том числе:</t>
  </si>
  <si>
    <t>-хлебом и хлебобулочными изделиями</t>
  </si>
  <si>
    <t>-детскими товарами</t>
  </si>
  <si>
    <t>-прочими товарами</t>
  </si>
  <si>
    <t>Розничная торговля, осуществляемая через объекты стационарной торговой сети, не  имеющие торговых залов, а также через объекты нестационарной торговой сети, площадь торгового места в которых не превышает 5 квадратных метров:</t>
  </si>
  <si>
    <t>Развозная и разносная розничная торговля</t>
  </si>
  <si>
    <t>Увеличение суммы ЕНВД  в месяц в расчете на 1 физ.показатель</t>
  </si>
  <si>
    <t>Расчетная сумма ЕНВД  на 1 физ. показатель в месяц (с 2014г)</t>
  </si>
  <si>
    <t>мебелью, ковровыми изделиями, изделиями из кожи, меха</t>
  </si>
  <si>
    <t xml:space="preserve">Изменение начисленной суммы ЕНВД в месяц в расчете на 1 физ.показатель </t>
  </si>
  <si>
    <t>Расчетная сумма ЕНВД  на 1 физ. показатель в месяц (с 2018г)</t>
  </si>
  <si>
    <t>Изменение начисленной суммы ЕНВД в месяц в расчете на единицу  физического показателя  при увеличении К2 по отдельным видам деятельности</t>
  </si>
  <si>
    <t>К2 новый (планируемый с 2018 года)</t>
  </si>
  <si>
    <t>К2 действующий с 2013 года</t>
  </si>
  <si>
    <t>руб. на 1 кв.м общей площади стоянки</t>
  </si>
  <si>
    <t>руб. на 1 транспортное средство</t>
  </si>
  <si>
    <t>руб. на 1 посадочное место</t>
  </si>
  <si>
    <t>руб. на 1 кв.м. площади торгового зала</t>
  </si>
  <si>
    <t>руб. на 1 торговое место</t>
  </si>
  <si>
    <t>руб. на 1 работника (включая ИП)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</si>
</sst>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7" fillId="0" borderId="10" xfId="52" applyFont="1" applyBorder="1" applyAlignment="1">
      <alignment horizontal="left" vertical="top" wrapText="1"/>
      <protection/>
    </xf>
    <xf numFmtId="0" fontId="17" fillId="0" borderId="11" xfId="52" applyFont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7" fillId="0" borderId="11" xfId="52" applyFont="1" applyFill="1" applyBorder="1" applyAlignment="1">
      <alignment horizontal="left" vertical="top" wrapText="1"/>
      <protection/>
    </xf>
    <xf numFmtId="0" fontId="17" fillId="24" borderId="10" xfId="52" applyFont="1" applyFill="1" applyBorder="1" applyAlignment="1">
      <alignment horizontal="left" vertical="top" wrapText="1"/>
      <protection/>
    </xf>
    <xf numFmtId="0" fontId="18" fillId="24" borderId="11" xfId="52" applyFont="1" applyFill="1" applyBorder="1" applyAlignment="1">
      <alignment horizontal="left" vertical="top" wrapText="1"/>
      <protection/>
    </xf>
    <xf numFmtId="2" fontId="17" fillId="0" borderId="11" xfId="52" applyNumberFormat="1" applyFont="1" applyFill="1" applyBorder="1" applyAlignment="1">
      <alignment horizontal="left" vertical="top"/>
      <protection/>
    </xf>
    <xf numFmtId="0" fontId="21" fillId="0" borderId="0" xfId="0" applyFont="1" applyFill="1" applyBorder="1" applyAlignment="1">
      <alignment horizontal="left" vertical="top" wrapText="1"/>
    </xf>
    <xf numFmtId="2" fontId="17" fillId="0" borderId="12" xfId="52" applyNumberFormat="1" applyFont="1" applyFill="1" applyBorder="1" applyAlignment="1">
      <alignment horizontal="left" vertical="top"/>
      <protection/>
    </xf>
    <xf numFmtId="0" fontId="21" fillId="0" borderId="13" xfId="0" applyFont="1" applyFill="1" applyBorder="1" applyAlignment="1">
      <alignment horizontal="left" vertical="top" wrapText="1"/>
    </xf>
    <xf numFmtId="2" fontId="17" fillId="0" borderId="14" xfId="52" applyNumberFormat="1" applyFont="1" applyFill="1" applyBorder="1" applyAlignment="1">
      <alignment horizontal="left" vertical="top"/>
      <protection/>
    </xf>
    <xf numFmtId="0" fontId="21" fillId="0" borderId="15" xfId="0" applyFont="1" applyFill="1" applyBorder="1" applyAlignment="1">
      <alignment horizontal="left" vertical="top" wrapText="1"/>
    </xf>
    <xf numFmtId="0" fontId="17" fillId="0" borderId="11" xfId="52" applyFont="1" applyFill="1" applyBorder="1" applyAlignment="1">
      <alignment horizontal="left" vertical="top" wrapText="1"/>
      <protection/>
    </xf>
    <xf numFmtId="2" fontId="17" fillId="0" borderId="11" xfId="52" applyNumberFormat="1" applyFont="1" applyFill="1" applyBorder="1" applyAlignment="1">
      <alignment horizontal="left" vertical="top" wrapText="1"/>
      <protection/>
    </xf>
    <xf numFmtId="1" fontId="17" fillId="0" borderId="14" xfId="52" applyNumberFormat="1" applyFont="1" applyFill="1" applyBorder="1" applyAlignment="1">
      <alignment horizontal="left" vertical="top" wrapText="1"/>
      <protection/>
    </xf>
    <xf numFmtId="2" fontId="17" fillId="0" borderId="14" xfId="52" applyNumberFormat="1" applyFont="1" applyFill="1" applyBorder="1" applyAlignment="1">
      <alignment horizontal="left" vertical="top"/>
      <protection/>
    </xf>
    <xf numFmtId="0" fontId="20" fillId="0" borderId="15" xfId="0" applyFont="1" applyFill="1" applyBorder="1" applyAlignment="1">
      <alignment horizontal="left" vertical="top" wrapText="1"/>
    </xf>
    <xf numFmtId="2" fontId="17" fillId="0" borderId="16" xfId="52" applyNumberFormat="1" applyFont="1" applyFill="1" applyBorder="1" applyAlignment="1">
      <alignment horizontal="left" vertical="top"/>
      <protection/>
    </xf>
    <xf numFmtId="0" fontId="20" fillId="0" borderId="17" xfId="0" applyFont="1" applyFill="1" applyBorder="1" applyAlignment="1">
      <alignment horizontal="left" vertical="top" wrapText="1"/>
    </xf>
    <xf numFmtId="2" fontId="17" fillId="0" borderId="18" xfId="52" applyNumberFormat="1" applyFont="1" applyFill="1" applyBorder="1" applyAlignment="1">
      <alignment horizontal="left" vertical="top"/>
      <protection/>
    </xf>
    <xf numFmtId="2" fontId="17" fillId="0" borderId="12" xfId="52" applyNumberFormat="1" applyFont="1" applyFill="1" applyBorder="1" applyAlignment="1">
      <alignment horizontal="left" vertical="top"/>
      <protection/>
    </xf>
    <xf numFmtId="0" fontId="20" fillId="0" borderId="13" xfId="0" applyFont="1" applyFill="1" applyBorder="1" applyAlignment="1">
      <alignment horizontal="left" vertical="top" wrapText="1"/>
    </xf>
    <xf numFmtId="0" fontId="18" fillId="0" borderId="11" xfId="52" applyFont="1" applyFill="1" applyBorder="1" applyAlignment="1">
      <alignment horizontal="left" vertical="top" wrapText="1"/>
      <protection/>
    </xf>
    <xf numFmtId="0" fontId="18" fillId="0" borderId="11" xfId="52" applyFont="1" applyFill="1" applyBorder="1" applyAlignment="1">
      <alignment horizontal="left" vertical="top" wrapText="1"/>
      <protection/>
    </xf>
    <xf numFmtId="1" fontId="17" fillId="0" borderId="14" xfId="52" applyNumberFormat="1" applyFont="1" applyFill="1" applyBorder="1" applyAlignment="1">
      <alignment horizontal="left" vertical="top"/>
      <protection/>
    </xf>
    <xf numFmtId="2" fontId="17" fillId="0" borderId="11" xfId="52" applyNumberFormat="1" applyFont="1" applyFill="1" applyBorder="1" applyAlignment="1">
      <alignment horizontal="left" vertical="top"/>
      <protection/>
    </xf>
    <xf numFmtId="1" fontId="17" fillId="0" borderId="14" xfId="52" applyNumberFormat="1" applyFont="1" applyFill="1" applyBorder="1" applyAlignment="1">
      <alignment horizontal="left" vertical="top"/>
      <protection/>
    </xf>
    <xf numFmtId="1" fontId="17" fillId="0" borderId="16" xfId="52" applyNumberFormat="1" applyFont="1" applyFill="1" applyBorder="1" applyAlignment="1">
      <alignment horizontal="left" vertical="top"/>
      <protection/>
    </xf>
    <xf numFmtId="1" fontId="17" fillId="0" borderId="18" xfId="52" applyNumberFormat="1" applyFont="1" applyFill="1" applyBorder="1" applyAlignment="1">
      <alignment horizontal="left" vertical="top"/>
      <protection/>
    </xf>
    <xf numFmtId="0" fontId="20" fillId="0" borderId="19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" fontId="20" fillId="0" borderId="21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4" fontId="20" fillId="0" borderId="13" xfId="0" applyNumberFormat="1" applyFont="1" applyFill="1" applyBorder="1" applyAlignment="1">
      <alignment vertical="top" wrapText="1"/>
    </xf>
    <xf numFmtId="0" fontId="0" fillId="0" borderId="18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2" fontId="0" fillId="0" borderId="16" xfId="0" applyNumberFormat="1" applyFill="1" applyBorder="1" applyAlignment="1">
      <alignment horizontal="left" vertical="top"/>
    </xf>
    <xf numFmtId="2" fontId="0" fillId="0" borderId="12" xfId="0" applyNumberFormat="1" applyFill="1" applyBorder="1" applyAlignment="1">
      <alignment horizontal="left" vertical="top"/>
    </xf>
    <xf numFmtId="2" fontId="0" fillId="0" borderId="14" xfId="0" applyNumberFormat="1" applyFill="1" applyBorder="1" applyAlignment="1">
      <alignment horizontal="left" vertical="top"/>
    </xf>
    <xf numFmtId="0" fontId="17" fillId="0" borderId="14" xfId="52" applyFont="1" applyBorder="1" applyAlignment="1">
      <alignment horizontal="left" vertical="top" wrapText="1"/>
      <protection/>
    </xf>
    <xf numFmtId="0" fontId="18" fillId="0" borderId="14" xfId="52" applyFont="1" applyBorder="1" applyAlignment="1">
      <alignment horizontal="center" vertical="top" wrapText="1"/>
      <protection/>
    </xf>
    <xf numFmtId="0" fontId="18" fillId="0" borderId="19" xfId="52" applyFont="1" applyBorder="1" applyAlignment="1">
      <alignment horizontal="center" vertical="top" wrapText="1"/>
      <protection/>
    </xf>
    <xf numFmtId="0" fontId="18" fillId="0" borderId="15" xfId="52" applyFont="1" applyBorder="1" applyAlignment="1">
      <alignment horizontal="center" vertical="top" wrapText="1"/>
      <protection/>
    </xf>
    <xf numFmtId="0" fontId="18" fillId="0" borderId="18" xfId="52" applyFont="1" applyBorder="1" applyAlignment="1">
      <alignment horizontal="center" vertical="top" wrapText="1"/>
      <protection/>
    </xf>
    <xf numFmtId="0" fontId="18" fillId="0" borderId="21" xfId="52" applyFont="1" applyBorder="1" applyAlignment="1">
      <alignment horizontal="center" vertical="top" wrapText="1"/>
      <protection/>
    </xf>
    <xf numFmtId="0" fontId="17" fillId="0" borderId="14" xfId="52" applyFont="1" applyFill="1" applyBorder="1" applyAlignment="1">
      <alignment horizontal="center" vertical="top" wrapText="1"/>
      <protection/>
    </xf>
    <xf numFmtId="0" fontId="17" fillId="0" borderId="15" xfId="52" applyFont="1" applyFill="1" applyBorder="1" applyAlignment="1">
      <alignment horizontal="center" vertical="top" wrapText="1"/>
      <protection/>
    </xf>
    <xf numFmtId="0" fontId="0" fillId="24" borderId="16" xfId="0" applyFill="1" applyBorder="1" applyAlignment="1">
      <alignment horizontal="center" vertical="top"/>
    </xf>
    <xf numFmtId="0" fontId="0" fillId="24" borderId="17" xfId="0" applyFill="1" applyBorder="1" applyAlignment="1">
      <alignment horizontal="center" vertical="top"/>
    </xf>
    <xf numFmtId="49" fontId="17" fillId="0" borderId="14" xfId="52" applyNumberFormat="1" applyFont="1" applyBorder="1" applyAlignment="1">
      <alignment horizontal="center" vertical="top" wrapText="1"/>
      <protection/>
    </xf>
    <xf numFmtId="49" fontId="17" fillId="0" borderId="15" xfId="52" applyNumberFormat="1" applyFont="1" applyBorder="1" applyAlignment="1">
      <alignment horizontal="center" vertical="top" wrapText="1"/>
      <protection/>
    </xf>
    <xf numFmtId="2" fontId="18" fillId="24" borderId="16" xfId="52" applyNumberFormat="1" applyFont="1" applyFill="1" applyBorder="1" applyAlignment="1">
      <alignment horizontal="center" vertical="top"/>
      <protection/>
    </xf>
    <xf numFmtId="2" fontId="18" fillId="24" borderId="17" xfId="52" applyNumberFormat="1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A1" sqref="A1:J1"/>
    </sheetView>
  </sheetViews>
  <sheetFormatPr defaultColWidth="9.140625" defaultRowHeight="15"/>
  <cols>
    <col min="1" max="1" width="42.28125" style="0" customWidth="1"/>
    <col min="2" max="2" width="8.7109375" style="0" customWidth="1"/>
    <col min="3" max="3" width="8.140625" style="0" customWidth="1"/>
    <col min="4" max="4" width="10.8515625" style="0" customWidth="1"/>
    <col min="5" max="5" width="9.00390625" style="0" customWidth="1"/>
    <col min="6" max="6" width="14.8515625" style="0" customWidth="1"/>
    <col min="7" max="7" width="8.7109375" style="0" customWidth="1"/>
    <col min="8" max="8" width="15.7109375" style="0" customWidth="1"/>
    <col min="9" max="9" width="7.421875" style="0" customWidth="1"/>
    <col min="10" max="10" width="16.7109375" style="0" customWidth="1"/>
  </cols>
  <sheetData>
    <row r="1" spans="1:10" ht="41.25" customHeight="1">
      <c r="A1" s="50" t="s">
        <v>25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.75" customHeight="1">
      <c r="A2" s="46" t="s">
        <v>0</v>
      </c>
      <c r="B2" s="47" t="s">
        <v>23</v>
      </c>
      <c r="C2" s="48"/>
      <c r="D2" s="48"/>
      <c r="E2" s="48"/>
      <c r="F2" s="48"/>
      <c r="G2" s="48"/>
      <c r="H2" s="48"/>
      <c r="I2" s="48"/>
      <c r="J2" s="49"/>
    </row>
    <row r="3" spans="1:10" ht="76.5">
      <c r="A3" s="46"/>
      <c r="B3" s="2" t="s">
        <v>27</v>
      </c>
      <c r="C3" s="1" t="s">
        <v>26</v>
      </c>
      <c r="D3" s="1" t="s">
        <v>1</v>
      </c>
      <c r="E3" s="56" t="s">
        <v>21</v>
      </c>
      <c r="F3" s="57"/>
      <c r="G3" s="52" t="s">
        <v>24</v>
      </c>
      <c r="H3" s="53"/>
      <c r="I3" s="52" t="s">
        <v>20</v>
      </c>
      <c r="J3" s="53"/>
    </row>
    <row r="4" spans="1:10" ht="17.25" customHeight="1">
      <c r="A4" s="6" t="s">
        <v>2</v>
      </c>
      <c r="B4" s="5"/>
      <c r="C4" s="5"/>
      <c r="D4" s="5"/>
      <c r="E4" s="58"/>
      <c r="F4" s="59"/>
      <c r="G4" s="54"/>
      <c r="H4" s="55"/>
      <c r="I4" s="54"/>
      <c r="J4" s="55"/>
    </row>
    <row r="5" spans="1:10" ht="38.25" customHeight="1">
      <c r="A5" s="13" t="s">
        <v>3</v>
      </c>
      <c r="B5" s="14">
        <v>0.22</v>
      </c>
      <c r="C5" s="14">
        <v>0.3</v>
      </c>
      <c r="D5" s="15">
        <v>7500</v>
      </c>
      <c r="E5" s="16">
        <v>356.004</v>
      </c>
      <c r="F5" s="30" t="s">
        <v>33</v>
      </c>
      <c r="G5" s="38">
        <f aca="true" t="shared" si="0" ref="G5:G15">ROUND(E5/B5*C5,2)</f>
        <v>485.46</v>
      </c>
      <c r="H5" s="31" t="s">
        <v>33</v>
      </c>
      <c r="I5" s="43">
        <f aca="true" t="shared" si="1" ref="I5:I15">G5-E5</f>
        <v>129.45599999999996</v>
      </c>
      <c r="J5" s="19" t="s">
        <v>33</v>
      </c>
    </row>
    <row r="6" spans="1:10" ht="36">
      <c r="A6" s="13" t="s">
        <v>4</v>
      </c>
      <c r="B6" s="14">
        <v>0.24</v>
      </c>
      <c r="C6" s="14">
        <v>0.5</v>
      </c>
      <c r="D6" s="15">
        <v>7500</v>
      </c>
      <c r="E6" s="18">
        <v>388.368</v>
      </c>
      <c r="F6" s="31" t="s">
        <v>33</v>
      </c>
      <c r="G6" s="42">
        <f t="shared" si="0"/>
        <v>809.1</v>
      </c>
      <c r="H6" s="30" t="s">
        <v>33</v>
      </c>
      <c r="I6" s="45">
        <f t="shared" si="1"/>
        <v>420.732</v>
      </c>
      <c r="J6" s="17" t="s">
        <v>33</v>
      </c>
    </row>
    <row r="7" spans="1:10" ht="41.25" customHeight="1">
      <c r="A7" s="13" t="s">
        <v>5</v>
      </c>
      <c r="B7" s="14">
        <v>0.21</v>
      </c>
      <c r="C7" s="14">
        <v>0.4</v>
      </c>
      <c r="D7" s="15">
        <v>7500</v>
      </c>
      <c r="E7" s="16">
        <v>339.822</v>
      </c>
      <c r="F7" s="30" t="s">
        <v>33</v>
      </c>
      <c r="G7" s="39">
        <f t="shared" si="0"/>
        <v>647.28</v>
      </c>
      <c r="H7" s="33" t="s">
        <v>33</v>
      </c>
      <c r="I7" s="44">
        <f t="shared" si="1"/>
        <v>307.45799999999997</v>
      </c>
      <c r="J7" s="22" t="s">
        <v>33</v>
      </c>
    </row>
    <row r="8" spans="1:10" ht="36">
      <c r="A8" s="13" t="s">
        <v>6</v>
      </c>
      <c r="B8" s="14">
        <v>0.06</v>
      </c>
      <c r="C8" s="14">
        <v>0.2</v>
      </c>
      <c r="D8" s="15">
        <v>7500</v>
      </c>
      <c r="E8" s="20">
        <v>97.092</v>
      </c>
      <c r="F8" s="32" t="s">
        <v>33</v>
      </c>
      <c r="G8" s="42">
        <f t="shared" si="0"/>
        <v>323.64</v>
      </c>
      <c r="H8" s="30" t="s">
        <v>33</v>
      </c>
      <c r="I8" s="45">
        <f t="shared" si="1"/>
        <v>226.548</v>
      </c>
      <c r="J8" s="17" t="s">
        <v>33</v>
      </c>
    </row>
    <row r="9" spans="1:10" ht="36">
      <c r="A9" s="13" t="s">
        <v>7</v>
      </c>
      <c r="B9" s="14">
        <v>0.15</v>
      </c>
      <c r="C9" s="14">
        <v>0.3</v>
      </c>
      <c r="D9" s="15">
        <v>7500</v>
      </c>
      <c r="E9" s="21">
        <v>242.73</v>
      </c>
      <c r="F9" s="33" t="s">
        <v>33</v>
      </c>
      <c r="G9" s="39">
        <f t="shared" si="0"/>
        <v>485.46</v>
      </c>
      <c r="H9" s="33" t="s">
        <v>33</v>
      </c>
      <c r="I9" s="44">
        <f t="shared" si="1"/>
        <v>242.73</v>
      </c>
      <c r="J9" s="22" t="s">
        <v>33</v>
      </c>
    </row>
    <row r="10" spans="1:10" ht="36">
      <c r="A10" s="13" t="s">
        <v>8</v>
      </c>
      <c r="B10" s="14">
        <v>0.24</v>
      </c>
      <c r="C10" s="14">
        <v>0.5</v>
      </c>
      <c r="D10" s="15">
        <v>7500</v>
      </c>
      <c r="E10" s="18">
        <v>388.368</v>
      </c>
      <c r="F10" s="31" t="s">
        <v>33</v>
      </c>
      <c r="G10" s="42">
        <f t="shared" si="0"/>
        <v>809.1</v>
      </c>
      <c r="H10" s="30" t="s">
        <v>33</v>
      </c>
      <c r="I10" s="45">
        <f t="shared" si="1"/>
        <v>420.732</v>
      </c>
      <c r="J10" s="17" t="s">
        <v>33</v>
      </c>
    </row>
    <row r="11" spans="1:10" ht="36">
      <c r="A11" s="23" t="s">
        <v>9</v>
      </c>
      <c r="B11" s="14">
        <v>0.05</v>
      </c>
      <c r="C11" s="14">
        <v>0.1</v>
      </c>
      <c r="D11" s="15">
        <v>7500</v>
      </c>
      <c r="E11" s="16">
        <v>80.91</v>
      </c>
      <c r="F11" s="30" t="s">
        <v>33</v>
      </c>
      <c r="G11" s="39">
        <f t="shared" si="0"/>
        <v>161.82</v>
      </c>
      <c r="H11" s="33" t="s">
        <v>33</v>
      </c>
      <c r="I11" s="44">
        <f t="shared" si="1"/>
        <v>80.91</v>
      </c>
      <c r="J11" s="22" t="s">
        <v>33</v>
      </c>
    </row>
    <row r="12" spans="1:10" ht="38.25">
      <c r="A12" s="23" t="s">
        <v>10</v>
      </c>
      <c r="B12" s="14">
        <v>0.29</v>
      </c>
      <c r="C12" s="14">
        <v>0.5</v>
      </c>
      <c r="D12" s="15">
        <v>12000</v>
      </c>
      <c r="E12" s="16">
        <v>750.8447999999999</v>
      </c>
      <c r="F12" s="30" t="s">
        <v>33</v>
      </c>
      <c r="G12" s="42">
        <f t="shared" si="0"/>
        <v>1294.56</v>
      </c>
      <c r="H12" s="30" t="s">
        <v>33</v>
      </c>
      <c r="I12" s="45">
        <f t="shared" si="1"/>
        <v>543.7152000000001</v>
      </c>
      <c r="J12" s="17" t="s">
        <v>33</v>
      </c>
    </row>
    <row r="13" spans="1:10" ht="66.75" customHeight="1">
      <c r="A13" s="23" t="s">
        <v>11</v>
      </c>
      <c r="B13" s="14">
        <v>0.17</v>
      </c>
      <c r="C13" s="14">
        <v>0.34</v>
      </c>
      <c r="D13" s="15">
        <v>50</v>
      </c>
      <c r="E13" s="20">
        <v>1.83396</v>
      </c>
      <c r="F13" s="34" t="s">
        <v>28</v>
      </c>
      <c r="G13" s="39">
        <f t="shared" si="0"/>
        <v>3.67</v>
      </c>
      <c r="H13" s="37" t="s">
        <v>28</v>
      </c>
      <c r="I13" s="44">
        <f t="shared" si="1"/>
        <v>1.83604</v>
      </c>
      <c r="J13" s="40" t="s">
        <v>28</v>
      </c>
    </row>
    <row r="14" spans="1:10" ht="36">
      <c r="A14" s="23" t="s">
        <v>12</v>
      </c>
      <c r="B14" s="14">
        <v>0.25</v>
      </c>
      <c r="C14" s="14">
        <v>0.3</v>
      </c>
      <c r="D14" s="15">
        <v>6000</v>
      </c>
      <c r="E14" s="21">
        <v>323.64</v>
      </c>
      <c r="F14" s="8" t="s">
        <v>29</v>
      </c>
      <c r="G14" s="42">
        <f t="shared" si="0"/>
        <v>388.37</v>
      </c>
      <c r="H14" s="36" t="s">
        <v>29</v>
      </c>
      <c r="I14" s="45">
        <f t="shared" si="1"/>
        <v>64.73000000000002</v>
      </c>
      <c r="J14" s="12" t="s">
        <v>29</v>
      </c>
    </row>
    <row r="15" spans="1:10" ht="25.5">
      <c r="A15" s="23" t="s">
        <v>13</v>
      </c>
      <c r="B15" s="14">
        <v>0.25</v>
      </c>
      <c r="C15" s="14">
        <v>0.4</v>
      </c>
      <c r="D15" s="15">
        <v>1500</v>
      </c>
      <c r="E15" s="18">
        <v>80.91</v>
      </c>
      <c r="F15" s="35" t="s">
        <v>30</v>
      </c>
      <c r="G15" s="39">
        <f t="shared" si="0"/>
        <v>129.46</v>
      </c>
      <c r="H15" s="8" t="s">
        <v>30</v>
      </c>
      <c r="I15" s="44">
        <f t="shared" si="1"/>
        <v>48.55000000000001</v>
      </c>
      <c r="J15" s="10" t="s">
        <v>30</v>
      </c>
    </row>
    <row r="16" spans="1:10" ht="43.5" customHeight="1">
      <c r="A16" s="24" t="s">
        <v>14</v>
      </c>
      <c r="B16" s="7"/>
      <c r="C16" s="7">
        <v>0.4</v>
      </c>
      <c r="D16" s="25">
        <v>1800</v>
      </c>
      <c r="E16" s="11"/>
      <c r="F16" s="12"/>
      <c r="G16" s="42">
        <f>ROUND(D16*C16*1.798*0.15,2)</f>
        <v>194.18</v>
      </c>
      <c r="H16" s="36" t="s">
        <v>31</v>
      </c>
      <c r="I16" s="45"/>
      <c r="J16" s="12"/>
    </row>
    <row r="17" spans="1:10" ht="27.75" customHeight="1">
      <c r="A17" s="13" t="s">
        <v>22</v>
      </c>
      <c r="B17" s="26">
        <v>0.37</v>
      </c>
      <c r="C17" s="7">
        <v>0.4</v>
      </c>
      <c r="D17" s="27">
        <v>1800</v>
      </c>
      <c r="E17" s="21">
        <v>179.6202</v>
      </c>
      <c r="F17" s="8" t="s">
        <v>31</v>
      </c>
      <c r="G17" s="39">
        <v>194.18</v>
      </c>
      <c r="H17" s="8" t="s">
        <v>31</v>
      </c>
      <c r="I17" s="44">
        <f>G17-E17</f>
        <v>14.559799999999996</v>
      </c>
      <c r="J17" s="10" t="s">
        <v>31</v>
      </c>
    </row>
    <row r="18" spans="1:10" ht="29.25" customHeight="1">
      <c r="A18" s="13" t="s">
        <v>15</v>
      </c>
      <c r="B18" s="26">
        <v>0.2</v>
      </c>
      <c r="C18" s="7">
        <v>0.4</v>
      </c>
      <c r="D18" s="27">
        <v>1800</v>
      </c>
      <c r="E18" s="16">
        <v>97.092</v>
      </c>
      <c r="F18" s="36" t="s">
        <v>31</v>
      </c>
      <c r="G18" s="42">
        <v>194.18</v>
      </c>
      <c r="H18" s="36" t="s">
        <v>31</v>
      </c>
      <c r="I18" s="45">
        <f>G18-E18</f>
        <v>97.08800000000001</v>
      </c>
      <c r="J18" s="12" t="s">
        <v>31</v>
      </c>
    </row>
    <row r="19" spans="1:10" ht="36">
      <c r="A19" s="13" t="s">
        <v>16</v>
      </c>
      <c r="B19" s="26">
        <v>0.2</v>
      </c>
      <c r="C19" s="7">
        <v>0.4</v>
      </c>
      <c r="D19" s="28">
        <v>1800</v>
      </c>
      <c r="E19" s="21">
        <v>97.092</v>
      </c>
      <c r="F19" s="8" t="s">
        <v>31</v>
      </c>
      <c r="G19" s="39">
        <v>194.18</v>
      </c>
      <c r="H19" s="8" t="s">
        <v>31</v>
      </c>
      <c r="I19" s="44">
        <f>G19-E19</f>
        <v>97.08800000000001</v>
      </c>
      <c r="J19" s="10" t="s">
        <v>31</v>
      </c>
    </row>
    <row r="20" spans="1:10" ht="36">
      <c r="A20" s="13" t="s">
        <v>17</v>
      </c>
      <c r="B20" s="26">
        <v>0.34</v>
      </c>
      <c r="C20" s="7">
        <v>0.4</v>
      </c>
      <c r="D20" s="27">
        <v>1800</v>
      </c>
      <c r="E20" s="16">
        <v>165.0564</v>
      </c>
      <c r="F20" s="36" t="s">
        <v>31</v>
      </c>
      <c r="G20" s="42">
        <v>194.18</v>
      </c>
      <c r="H20" s="36" t="s">
        <v>31</v>
      </c>
      <c r="I20" s="45">
        <f>G20-E20</f>
        <v>29.12360000000001</v>
      </c>
      <c r="J20" s="12" t="s">
        <v>31</v>
      </c>
    </row>
    <row r="21" spans="1:10" ht="79.5" customHeight="1">
      <c r="A21" s="24" t="s">
        <v>18</v>
      </c>
      <c r="B21" s="7"/>
      <c r="C21" s="7">
        <v>0.27</v>
      </c>
      <c r="D21" s="29">
        <v>9000</v>
      </c>
      <c r="E21" s="9"/>
      <c r="F21" s="8"/>
      <c r="G21" s="39">
        <f>ROUND(D21*C21*1.798*0.15,2)</f>
        <v>655.37</v>
      </c>
      <c r="H21" s="8" t="s">
        <v>32</v>
      </c>
      <c r="I21" s="44"/>
      <c r="J21" s="10"/>
    </row>
    <row r="22" spans="1:10" ht="28.5" customHeight="1">
      <c r="A22" s="13" t="s">
        <v>15</v>
      </c>
      <c r="B22" s="26">
        <v>0.2</v>
      </c>
      <c r="C22" s="7">
        <v>0.27</v>
      </c>
      <c r="D22" s="27">
        <v>9000</v>
      </c>
      <c r="E22" s="16">
        <v>485.46</v>
      </c>
      <c r="F22" s="36" t="s">
        <v>32</v>
      </c>
      <c r="G22" s="42">
        <v>655.37</v>
      </c>
      <c r="H22" s="36" t="s">
        <v>32</v>
      </c>
      <c r="I22" s="45">
        <f>G22-E22</f>
        <v>169.91000000000003</v>
      </c>
      <c r="J22" s="12" t="s">
        <v>32</v>
      </c>
    </row>
    <row r="23" spans="1:10" ht="24">
      <c r="A23" s="13" t="s">
        <v>16</v>
      </c>
      <c r="B23" s="26">
        <v>0.2</v>
      </c>
      <c r="C23" s="7">
        <v>0.27</v>
      </c>
      <c r="D23" s="27">
        <v>9000</v>
      </c>
      <c r="E23" s="21">
        <v>485.46</v>
      </c>
      <c r="F23" s="8" t="s">
        <v>32</v>
      </c>
      <c r="G23" s="39">
        <v>655.37</v>
      </c>
      <c r="H23" s="8" t="s">
        <v>32</v>
      </c>
      <c r="I23" s="44">
        <f>G23-E23</f>
        <v>169.91000000000003</v>
      </c>
      <c r="J23" s="10" t="s">
        <v>32</v>
      </c>
    </row>
    <row r="24" spans="1:10" ht="27" customHeight="1">
      <c r="A24" s="4" t="s">
        <v>17</v>
      </c>
      <c r="B24" s="7">
        <v>0.27</v>
      </c>
      <c r="C24" s="7">
        <v>0.27</v>
      </c>
      <c r="D24" s="25">
        <v>9000</v>
      </c>
      <c r="E24" s="11">
        <v>655.371</v>
      </c>
      <c r="F24" s="36" t="s">
        <v>32</v>
      </c>
      <c r="G24" s="42">
        <v>655.37</v>
      </c>
      <c r="H24" s="36" t="s">
        <v>32</v>
      </c>
      <c r="I24" s="45">
        <f>G24-E24</f>
        <v>-0.0009999999999763531</v>
      </c>
      <c r="J24" s="12" t="s">
        <v>32</v>
      </c>
    </row>
    <row r="25" spans="1:10" ht="42" customHeight="1">
      <c r="A25" s="23" t="s">
        <v>19</v>
      </c>
      <c r="B25" s="26">
        <v>0.09</v>
      </c>
      <c r="C25" s="26">
        <v>0.2</v>
      </c>
      <c r="D25" s="27">
        <v>4500</v>
      </c>
      <c r="E25" s="16">
        <v>109.22850000000001</v>
      </c>
      <c r="F25" s="30" t="s">
        <v>33</v>
      </c>
      <c r="G25" s="41">
        <f>ROUND(E25/B25*C25,2)</f>
        <v>242.73</v>
      </c>
      <c r="H25" s="32" t="s">
        <v>33</v>
      </c>
      <c r="I25" s="45">
        <f>G25-E25</f>
        <v>133.50149999999996</v>
      </c>
      <c r="J25" s="17" t="s">
        <v>33</v>
      </c>
    </row>
    <row r="26" spans="5:9" ht="15">
      <c r="E26" s="3"/>
      <c r="F26" s="3"/>
      <c r="G26" s="3"/>
      <c r="H26" s="3"/>
      <c r="I26" s="3"/>
    </row>
    <row r="27" ht="15">
      <c r="I27" s="3"/>
    </row>
  </sheetData>
  <sheetProtection/>
  <mergeCells count="9">
    <mergeCell ref="G4:H4"/>
    <mergeCell ref="I4:J4"/>
    <mergeCell ref="E3:F3"/>
    <mergeCell ref="E4:F4"/>
    <mergeCell ref="A2:A3"/>
    <mergeCell ref="B2:J2"/>
    <mergeCell ref="A1:J1"/>
    <mergeCell ref="I3:J3"/>
    <mergeCell ref="G3:H3"/>
  </mergeCells>
  <printOptions/>
  <pageMargins left="0.7" right="0.7" top="0.75" bottom="0.75" header="0.3" footer="0.3"/>
  <pageSetup fitToHeight="5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cp:lastPrinted>2017-09-28T07:33:53Z</cp:lastPrinted>
  <dcterms:created xsi:type="dcterms:W3CDTF">2016-10-16T16:11:03Z</dcterms:created>
  <dcterms:modified xsi:type="dcterms:W3CDTF">2017-10-02T06:08:19Z</dcterms:modified>
  <cp:category/>
  <cp:version/>
  <cp:contentType/>
  <cp:contentStatus/>
</cp:coreProperties>
</file>