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rebenkinamg\Desktop\Гребенкина\Показатели СЭР\2026 год по кварталом\"/>
    </mc:Choice>
  </mc:AlternateContent>
  <bookViews>
    <workbookView xWindow="0" yWindow="0" windowWidth="28800" windowHeight="11700"/>
  </bookViews>
  <sheets>
    <sheet name="Лист3" sheetId="3" r:id="rId1"/>
    <sheet name="Export List_115,59" sheetId="4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9" i="3" l="1"/>
  <c r="F63" i="3"/>
  <c r="F10" i="3" l="1"/>
  <c r="E10" i="3"/>
  <c r="D10" i="3"/>
  <c r="F8" i="3"/>
  <c r="E8" i="3"/>
  <c r="D8" i="3"/>
  <c r="F32" i="3" l="1"/>
  <c r="F31" i="3"/>
  <c r="F30" i="3"/>
  <c r="F93" i="3"/>
  <c r="E93" i="3"/>
  <c r="F15" i="3" l="1"/>
  <c r="F14" i="3"/>
  <c r="D93" i="3" l="1"/>
  <c r="E35" i="3"/>
  <c r="D35" i="3"/>
  <c r="E38" i="3" l="1"/>
  <c r="D38" i="3"/>
  <c r="F47" i="3" l="1"/>
  <c r="F43" i="3"/>
  <c r="F97" i="3"/>
  <c r="F95" i="3"/>
  <c r="F92" i="3"/>
  <c r="F90" i="3"/>
  <c r="F88" i="3"/>
  <c r="F86" i="3"/>
  <c r="F84" i="3"/>
  <c r="F81" i="3"/>
  <c r="F79" i="3"/>
  <c r="F77" i="3"/>
  <c r="F74" i="3"/>
  <c r="F72" i="3"/>
  <c r="F70" i="3"/>
  <c r="F68" i="3"/>
  <c r="F65" i="3"/>
  <c r="F61" i="3"/>
  <c r="F57" i="3"/>
  <c r="F55" i="3"/>
  <c r="F54" i="3"/>
  <c r="F53" i="3"/>
  <c r="F52" i="3"/>
  <c r="F51" i="3"/>
  <c r="F50" i="3"/>
  <c r="F48" i="3"/>
  <c r="F46" i="3"/>
  <c r="F44" i="3"/>
  <c r="F42" i="3"/>
  <c r="F41" i="3"/>
  <c r="F40" i="3"/>
  <c r="F37" i="3"/>
  <c r="F34" i="3"/>
  <c r="F27" i="3"/>
  <c r="F26" i="3"/>
  <c r="F25" i="3"/>
  <c r="F24" i="3"/>
  <c r="F23" i="3"/>
  <c r="F22" i="3"/>
  <c r="F21" i="3"/>
  <c r="F20" i="3"/>
  <c r="F19" i="3"/>
  <c r="F18" i="3"/>
  <c r="F17" i="3"/>
  <c r="F12" i="3"/>
  <c r="F7" i="3"/>
  <c r="F35" i="3" l="1"/>
  <c r="F38" i="3"/>
</calcChain>
</file>

<file path=xl/sharedStrings.xml><?xml version="1.0" encoding="utf-8"?>
<sst xmlns="http://schemas.openxmlformats.org/spreadsheetml/2006/main" count="230" uniqueCount="160">
  <si>
    <t xml:space="preserve">Основные итоги социально-экономического развития </t>
  </si>
  <si>
    <t>№ п/п</t>
  </si>
  <si>
    <t>Наименование показателей</t>
  </si>
  <si>
    <t>Единица измерения</t>
  </si>
  <si>
    <t>Темп роста, %</t>
  </si>
  <si>
    <t>2026 года</t>
  </si>
  <si>
    <t>2025 года</t>
  </si>
  <si>
    <t>1</t>
  </si>
  <si>
    <t>2</t>
  </si>
  <si>
    <t>3</t>
  </si>
  <si>
    <t>4</t>
  </si>
  <si>
    <t>5</t>
  </si>
  <si>
    <t>6</t>
  </si>
  <si>
    <t xml:space="preserve">Объем отгруженных товаров выполненных работ, услуг собственными силами </t>
  </si>
  <si>
    <t>млн. руб.</t>
  </si>
  <si>
    <t>Объем отгруженных товаров выполненных работ, услуг собственными силами на душу населения</t>
  </si>
  <si>
    <t>тыс. руб.</t>
  </si>
  <si>
    <t xml:space="preserve">              </t>
  </si>
  <si>
    <t xml:space="preserve"> в том числе</t>
  </si>
  <si>
    <t>1.1</t>
  </si>
  <si>
    <t xml:space="preserve">Промышленность </t>
  </si>
  <si>
    <t>- добыча полезных ископаемых</t>
  </si>
  <si>
    <t>-</t>
  </si>
  <si>
    <t>- обрабатывающие производства</t>
  </si>
  <si>
    <t>- // -</t>
  </si>
  <si>
    <t xml:space="preserve"> - водоснабжание; водоотведение, организация сбора и утилизации отходов, деятельность по ликвидации загрязнений</t>
  </si>
  <si>
    <t xml:space="preserve"> - // -</t>
  </si>
  <si>
    <t>- обеспечение электроэнергией, газом, кондиционирование воздуха</t>
  </si>
  <si>
    <t xml:space="preserve"> 1.1.1</t>
  </si>
  <si>
    <t>Объем отгруженных инновационных товаров, работ и услуг</t>
  </si>
  <si>
    <t>1.2</t>
  </si>
  <si>
    <t>Строительство</t>
  </si>
  <si>
    <t>1.3</t>
  </si>
  <si>
    <t>Оптовая и розничная торговля; ремонт автотранспортных средств, мотоциклов</t>
  </si>
  <si>
    <t>1.4</t>
  </si>
  <si>
    <t>Деятельность гостиниц и предприятий общественного питания</t>
  </si>
  <si>
    <t>,</t>
  </si>
  <si>
    <t>1.5</t>
  </si>
  <si>
    <t>Транспортировка и хранение</t>
  </si>
  <si>
    <t>1.6</t>
  </si>
  <si>
    <t>Деятельность в области информации и связи</t>
  </si>
  <si>
    <t>1.7</t>
  </si>
  <si>
    <t>Деятельность по операциям с недвижимым имуществом</t>
  </si>
  <si>
    <t>1.8</t>
  </si>
  <si>
    <t xml:space="preserve">Деятельность профессиональная, научная и техническая деятельность </t>
  </si>
  <si>
    <t>,- // -</t>
  </si>
  <si>
    <t>1.9</t>
  </si>
  <si>
    <t>Деятельность административная и сопутствующие дополнительные услуги</t>
  </si>
  <si>
    <t xml:space="preserve"> 1.10</t>
  </si>
  <si>
    <t>Государственное управление и обеспечение военной безопасности; социальное обеспечение</t>
  </si>
  <si>
    <t>1.11</t>
  </si>
  <si>
    <t xml:space="preserve">Образование </t>
  </si>
  <si>
    <t>1.12</t>
  </si>
  <si>
    <t xml:space="preserve">Деятельность в области здравоохранения и социальных услуг </t>
  </si>
  <si>
    <t>1.13</t>
  </si>
  <si>
    <t>Деятельность в области культуры, спорта, организации досуга и развлечений</t>
  </si>
  <si>
    <t>1.14</t>
  </si>
  <si>
    <t>Предоставление прочих видов услуг</t>
  </si>
  <si>
    <t>2.1</t>
  </si>
  <si>
    <t>Сальдированный финансовый результат по крупным и средним предприятиям города (без субъектов малого предпринимательства, муниципальных учреждений,  финансово-кредитных организаций)</t>
  </si>
  <si>
    <t>2.2</t>
  </si>
  <si>
    <t xml:space="preserve">Прибыль прибыльных предприятий </t>
  </si>
  <si>
    <t>2.3</t>
  </si>
  <si>
    <t>Убыток убыточных предприятий</t>
  </si>
  <si>
    <t xml:space="preserve"> 3.1</t>
  </si>
  <si>
    <t>Инвестиции в основной капитал по городу Ельцу (согласно оперативным данным)</t>
  </si>
  <si>
    <t xml:space="preserve"> 3.2</t>
  </si>
  <si>
    <t>- на душу населения</t>
  </si>
  <si>
    <t xml:space="preserve">Капитальное строительство </t>
  </si>
  <si>
    <t xml:space="preserve"> 4.1</t>
  </si>
  <si>
    <t xml:space="preserve">Ввод общей площади жилых домов </t>
  </si>
  <si>
    <t>тыс. кв. м</t>
  </si>
  <si>
    <t>4.2</t>
  </si>
  <si>
    <t>кв. м</t>
  </si>
  <si>
    <t xml:space="preserve">Малый и средний бизнес, самозанятость населения </t>
  </si>
  <si>
    <t>5.1</t>
  </si>
  <si>
    <t>Число субъектов всего (данные единого реестра субъектов МСП):</t>
  </si>
  <si>
    <t>ед.</t>
  </si>
  <si>
    <t xml:space="preserve">   малые предприятия </t>
  </si>
  <si>
    <t xml:space="preserve">   средние предприятия</t>
  </si>
  <si>
    <t xml:space="preserve">   индивидуальные предприниматели</t>
  </si>
  <si>
    <t>чел.</t>
  </si>
  <si>
    <t xml:space="preserve"> 5.2</t>
  </si>
  <si>
    <t xml:space="preserve">Количество субъектов МСП на 1 тыс. жителей </t>
  </si>
  <si>
    <t>5.3</t>
  </si>
  <si>
    <t>Темп роста субъектов МСП с начала года</t>
  </si>
  <si>
    <t>5.4</t>
  </si>
  <si>
    <t xml:space="preserve">Численность вновь созданных субъектов МСП </t>
  </si>
  <si>
    <t xml:space="preserve">   юридических лиц</t>
  </si>
  <si>
    <t xml:space="preserve">   индивидуальных предпринимателей</t>
  </si>
  <si>
    <t>5.5</t>
  </si>
  <si>
    <t>Количество созданных рабочих мест субъектами МСП</t>
  </si>
  <si>
    <t>5.6</t>
  </si>
  <si>
    <t>Численность занятых в малом и среднем бизнесе</t>
  </si>
  <si>
    <t xml:space="preserve">   средние</t>
  </si>
  <si>
    <t xml:space="preserve">   малые</t>
  </si>
  <si>
    <t xml:space="preserve">  индивидуальных предпринимателей</t>
  </si>
  <si>
    <t>5.7</t>
  </si>
  <si>
    <t>Поддержка субъектов малого и среднего предпринимательства (микрозаймы)</t>
  </si>
  <si>
    <t>6.1</t>
  </si>
  <si>
    <t xml:space="preserve">Среднесписочная численность работающих (без внешних совместителей) по крупным и средним предприятиям  </t>
  </si>
  <si>
    <t>в том числе:</t>
  </si>
  <si>
    <t xml:space="preserve"> наибольшее снижение</t>
  </si>
  <si>
    <t>- транспортировка и хранение</t>
  </si>
  <si>
    <t>- образование</t>
  </si>
  <si>
    <t>- деятельность в области здравоохранения и социальных услуг</t>
  </si>
  <si>
    <t>наибольший рост</t>
  </si>
  <si>
    <t xml:space="preserve">- деятельность в области культуры, спорта, организации досуга и развлечений </t>
  </si>
  <si>
    <t>- деятельность административная и сопутствующие доп.услуги</t>
  </si>
  <si>
    <t>6.2</t>
  </si>
  <si>
    <t>руб.</t>
  </si>
  <si>
    <t>высокая</t>
  </si>
  <si>
    <t>- деятельность финансовая и страховая</t>
  </si>
  <si>
    <t>низкая</t>
  </si>
  <si>
    <t>- предоставление прочих видов услуг</t>
  </si>
  <si>
    <t>- деятельность по операциям с недвижимым имуществом</t>
  </si>
  <si>
    <t>6.3</t>
  </si>
  <si>
    <t>6.4</t>
  </si>
  <si>
    <t>6.5</t>
  </si>
  <si>
    <t>%</t>
  </si>
  <si>
    <t>7</t>
  </si>
  <si>
    <t>7.1</t>
  </si>
  <si>
    <t>Количество происшествий</t>
  </si>
  <si>
    <t>7.2</t>
  </si>
  <si>
    <t>Погибло</t>
  </si>
  <si>
    <t>7.3</t>
  </si>
  <si>
    <t>Ранено</t>
  </si>
  <si>
    <t>2025:</t>
  </si>
  <si>
    <t>2024:</t>
  </si>
  <si>
    <t>Численность населения, тыс.чел.</t>
  </si>
  <si>
    <t>115,59</t>
  </si>
  <si>
    <t>Count</t>
  </si>
  <si>
    <t>Percent</t>
  </si>
  <si>
    <t>(+8883)</t>
  </si>
  <si>
    <r>
      <t>Среднемесячная заработная плата работников по крупным и средним предприятиям</t>
    </r>
    <r>
      <rPr>
        <u/>
        <sz val="14"/>
        <rFont val="Times New Roman"/>
        <family val="1"/>
        <charset val="204"/>
      </rPr>
      <t xml:space="preserve"> </t>
    </r>
  </si>
  <si>
    <t>городского округа город Елец за январь - июнь 2026 года</t>
  </si>
  <si>
    <t>Факт январь - июнь</t>
  </si>
  <si>
    <t>Уровень жизни на 01.06.2026.</t>
  </si>
  <si>
    <t>(+157)</t>
  </si>
  <si>
    <t>(+676)</t>
  </si>
  <si>
    <t>(+42)</t>
  </si>
  <si>
    <t>(+9)</t>
  </si>
  <si>
    <t>(-219)</t>
  </si>
  <si>
    <t>(-67)</t>
  </si>
  <si>
    <t>(-58)</t>
  </si>
  <si>
    <t>(+10196,3)</t>
  </si>
  <si>
    <t>(+14418,2)</t>
  </si>
  <si>
    <t>(+12343)</t>
  </si>
  <si>
    <t>(+10544,8)</t>
  </si>
  <si>
    <t>(+3402)</t>
  </si>
  <si>
    <t>(+792,5)</t>
  </si>
  <si>
    <t>98/-60</t>
  </si>
  <si>
    <t>98/-56</t>
  </si>
  <si>
    <t>(+9945,6)</t>
  </si>
  <si>
    <t>Инвестиции в основной капитал</t>
  </si>
  <si>
    <t>Среднемесячная заработная плата работников по крупным и средним предприятиям в Липецкой области на 01.06.2026</t>
  </si>
  <si>
    <t>Дорожно-транспортные происшествия</t>
  </si>
  <si>
    <t>Уровень безработицы</t>
  </si>
  <si>
    <t>Численность безработных</t>
  </si>
  <si>
    <t>Основные финансовые показатели на 01.06.2026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</si>
</sst>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\ ##0.00_);_(* \(#\ ##0.00\);_(* &quot;-&quot;??_);_(@_)"/>
    <numFmt numFmtId="165" formatCode="0\.0%"/>
    <numFmt numFmtId="166" formatCode="0.0"/>
    <numFmt numFmtId="167" formatCode="0.000"/>
  </numFmts>
  <fonts count="14" x14ac:knownFonts="1">
    <font>
      <sz val="10"/>
      <name val="Arial"/>
      <charset val="204"/>
    </font>
    <font>
      <b/>
      <sz val="14"/>
      <name val="Times New Roman"/>
      <family val="1"/>
      <charset val="204"/>
    </font>
    <font>
      <sz val="10"/>
      <color rgb="FFFF0000"/>
      <name val="Arial"/>
      <family val="2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7"/>
      <name val="Times New Roman"/>
      <family val="1"/>
      <charset val="204"/>
    </font>
    <font>
      <sz val="10"/>
      <color theme="0" tint="-0.249977111117893"/>
      <name val="Arial"/>
      <family val="2"/>
      <charset val="204"/>
    </font>
    <font>
      <sz val="14"/>
      <color theme="0" tint="-0.249977111117893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u/>
      <sz val="14"/>
      <name val="Times New Roman"/>
      <family val="1"/>
      <charset val="204"/>
    </font>
    <font>
      <b/>
      <u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145">
    <xf numFmtId="0" fontId="0" fillId="0" borderId="0" xfId="0"/>
    <xf numFmtId="165" fontId="0" fillId="0" borderId="0" xfId="0" applyNumberFormat="1"/>
    <xf numFmtId="0" fontId="0" fillId="2" borderId="0" xfId="0" applyFill="1"/>
    <xf numFmtId="0" fontId="0" fillId="0" borderId="0" xfId="0" applyFill="1"/>
    <xf numFmtId="0" fontId="2" fillId="2" borderId="0" xfId="0" applyFont="1" applyFill="1"/>
    <xf numFmtId="1" fontId="3" fillId="2" borderId="0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4" fillId="0" borderId="2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2" fontId="0" fillId="0" borderId="0" xfId="0" applyNumberFormat="1" applyFill="1"/>
    <xf numFmtId="2" fontId="0" fillId="0" borderId="0" xfId="0" applyNumberFormat="1"/>
    <xf numFmtId="0" fontId="0" fillId="0" borderId="0" xfId="0" applyFont="1"/>
    <xf numFmtId="1" fontId="0" fillId="0" borderId="0" xfId="0" applyNumberFormat="1"/>
    <xf numFmtId="0" fontId="0" fillId="0" borderId="0" xfId="0" applyBorder="1"/>
    <xf numFmtId="0" fontId="7" fillId="0" borderId="0" xfId="0" applyFont="1" applyBorder="1"/>
    <xf numFmtId="0" fontId="8" fillId="0" borderId="0" xfId="0" applyFont="1" applyFill="1" applyBorder="1"/>
    <xf numFmtId="0" fontId="7" fillId="0" borderId="0" xfId="0" applyFont="1"/>
    <xf numFmtId="2" fontId="9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2" fontId="4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166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vertical="top" wrapText="1"/>
    </xf>
    <xf numFmtId="0" fontId="4" fillId="0" borderId="0" xfId="0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166" fontId="0" fillId="0" borderId="0" xfId="0" applyNumberFormat="1"/>
    <xf numFmtId="0" fontId="10" fillId="0" borderId="0" xfId="0" applyFont="1" applyFill="1"/>
    <xf numFmtId="0" fontId="4" fillId="0" borderId="15" xfId="0" applyFont="1" applyFill="1" applyBorder="1"/>
    <xf numFmtId="0" fontId="4" fillId="0" borderId="16" xfId="0" applyFont="1" applyFill="1" applyBorder="1"/>
    <xf numFmtId="0" fontId="4" fillId="0" borderId="17" xfId="0" applyFont="1" applyFill="1" applyBorder="1"/>
    <xf numFmtId="1" fontId="1" fillId="2" borderId="2" xfId="0" applyNumberFormat="1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2" fontId="4" fillId="2" borderId="2" xfId="0" applyNumberFormat="1" applyFont="1" applyFill="1" applyBorder="1" applyAlignment="1">
      <alignment horizontal="center" vertical="top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center" vertical="top" wrapText="1"/>
    </xf>
    <xf numFmtId="2" fontId="4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2" xfId="0" applyFont="1" applyFill="1" applyBorder="1" applyAlignment="1">
      <alignment horizontal="center" vertical="center" wrapText="1"/>
    </xf>
    <xf numFmtId="1" fontId="6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49" fontId="4" fillId="2" borderId="12" xfId="0" applyNumberFormat="1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wrapText="1"/>
    </xf>
    <xf numFmtId="0" fontId="5" fillId="2" borderId="2" xfId="0" applyFont="1" applyFill="1" applyBorder="1"/>
    <xf numFmtId="0" fontId="5" fillId="2" borderId="2" xfId="0" applyFont="1" applyFill="1" applyBorder="1" applyAlignment="1">
      <alignment horizontal="center" vertical="top" wrapText="1"/>
    </xf>
    <xf numFmtId="1" fontId="6" fillId="2" borderId="8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/>
    <xf numFmtId="49" fontId="4" fillId="2" borderId="3" xfId="0" applyNumberFormat="1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2" fontId="4" fillId="2" borderId="5" xfId="0" applyNumberFormat="1" applyFont="1" applyFill="1" applyBorder="1" applyAlignment="1">
      <alignment horizontal="center" vertical="top" wrapText="1"/>
    </xf>
    <xf numFmtId="166" fontId="4" fillId="2" borderId="14" xfId="0" applyNumberFormat="1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 wrapText="1"/>
    </xf>
    <xf numFmtId="49" fontId="4" fillId="2" borderId="1" xfId="0" applyNumberFormat="1" applyFont="1" applyFill="1" applyBorder="1" applyAlignment="1">
      <alignment horizontal="center" vertical="top" wrapText="1"/>
    </xf>
    <xf numFmtId="49" fontId="4" fillId="2" borderId="2" xfId="0" applyNumberFormat="1" applyFont="1" applyFill="1" applyBorder="1" applyAlignment="1">
      <alignment horizontal="center" vertical="top" wrapText="1"/>
    </xf>
    <xf numFmtId="2" fontId="4" fillId="2" borderId="1" xfId="0" applyNumberFormat="1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" fontId="4" fillId="2" borderId="8" xfId="0" applyNumberFormat="1" applyFont="1" applyFill="1" applyBorder="1" applyAlignment="1">
      <alignment horizontal="center" vertical="center" wrapText="1"/>
    </xf>
    <xf numFmtId="166" fontId="4" fillId="2" borderId="2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166" fontId="4" fillId="2" borderId="1" xfId="0" applyNumberFormat="1" applyFont="1" applyFill="1" applyBorder="1" applyAlignment="1">
      <alignment horizontal="center" vertical="center" wrapText="1"/>
    </xf>
    <xf numFmtId="166" fontId="4" fillId="2" borderId="8" xfId="0" applyNumberFormat="1" applyFont="1" applyFill="1" applyBorder="1" applyAlignment="1">
      <alignment horizontal="center" vertical="center" wrapText="1"/>
    </xf>
    <xf numFmtId="166" fontId="4" fillId="2" borderId="2" xfId="1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" fontId="4" fillId="2" borderId="8" xfId="0" applyNumberFormat="1" applyFont="1" applyFill="1" applyBorder="1" applyAlignment="1">
      <alignment horizontal="center" vertical="center" wrapText="1"/>
    </xf>
    <xf numFmtId="166" fontId="4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4" fillId="2" borderId="8" xfId="0" applyNumberFormat="1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 wrapText="1"/>
    </xf>
    <xf numFmtId="49" fontId="4" fillId="2" borderId="2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8" xfId="0" applyNumberFormat="1" applyFont="1" applyFill="1" applyBorder="1" applyAlignment="1">
      <alignment horizontal="left" vertical="top" wrapText="1"/>
    </xf>
    <xf numFmtId="2" fontId="4" fillId="2" borderId="1" xfId="0" applyNumberFormat="1" applyFont="1" applyFill="1" applyBorder="1" applyAlignment="1">
      <alignment horizontal="center" vertical="top" wrapText="1"/>
    </xf>
    <xf numFmtId="2" fontId="4" fillId="2" borderId="8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center"/>
    </xf>
    <xf numFmtId="0" fontId="13" fillId="2" borderId="12" xfId="0" applyFont="1" applyFill="1" applyBorder="1" applyAlignment="1">
      <alignment wrapText="1"/>
    </xf>
    <xf numFmtId="0" fontId="13" fillId="2" borderId="13" xfId="0" applyFont="1" applyFill="1" applyBorder="1" applyAlignment="1">
      <alignment wrapText="1"/>
    </xf>
    <xf numFmtId="0" fontId="13" fillId="2" borderId="1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49" fontId="4" fillId="2" borderId="1" xfId="0" applyNumberFormat="1" applyFont="1" applyFill="1" applyBorder="1" applyAlignment="1">
      <alignment horizontal="center" vertical="top" wrapText="1"/>
    </xf>
    <xf numFmtId="49" fontId="4" fillId="2" borderId="5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/>
    </xf>
    <xf numFmtId="166" fontId="1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 wrapText="1"/>
    </xf>
    <xf numFmtId="166" fontId="6" fillId="2" borderId="2" xfId="0" applyNumberFormat="1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top" wrapText="1"/>
    </xf>
    <xf numFmtId="2" fontId="1" fillId="2" borderId="2" xfId="0" applyNumberFormat="1" applyFont="1" applyFill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top" wrapText="1"/>
    </xf>
    <xf numFmtId="2" fontId="6" fillId="2" borderId="8" xfId="0" applyNumberFormat="1" applyFont="1" applyFill="1" applyBorder="1" applyAlignment="1">
      <alignment horizontal="center" vertical="center" wrapText="1"/>
    </xf>
    <xf numFmtId="2" fontId="4" fillId="2" borderId="2" xfId="1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center" wrapText="1"/>
    </xf>
    <xf numFmtId="2" fontId="4" fillId="2" borderId="2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left" vertical="center" wrapText="1"/>
    </xf>
    <xf numFmtId="49" fontId="5" fillId="2" borderId="2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0" fontId="13" fillId="2" borderId="12" xfId="0" applyFont="1" applyFill="1" applyBorder="1" applyAlignment="1">
      <alignment horizontal="center" vertical="top" wrapText="1"/>
    </xf>
    <xf numFmtId="0" fontId="13" fillId="2" borderId="13" xfId="0" applyFont="1" applyFill="1" applyBorder="1" applyAlignment="1">
      <alignment horizontal="center" vertical="top" wrapText="1"/>
    </xf>
    <xf numFmtId="0" fontId="13" fillId="2" borderId="1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center" wrapText="1"/>
    </xf>
    <xf numFmtId="167" fontId="4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wrapText="1"/>
    </xf>
    <xf numFmtId="0" fontId="1" fillId="2" borderId="12" xfId="0" applyFont="1" applyFill="1" applyBorder="1" applyAlignment="1">
      <alignment vertical="top" wrapText="1"/>
    </xf>
    <xf numFmtId="0" fontId="1" fillId="2" borderId="13" xfId="0" applyFont="1" applyFill="1" applyBorder="1" applyAlignment="1">
      <alignment vertical="top" wrapText="1"/>
    </xf>
    <xf numFmtId="0" fontId="1" fillId="2" borderId="11" xfId="0" applyFont="1" applyFill="1" applyBorder="1" applyAlignment="1">
      <alignment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mruColors>
      <color rgb="FFBFBFBF"/>
      <color rgb="FFFFFFFF"/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"/>
  <sheetViews>
    <sheetView tabSelected="1" workbookViewId="0">
      <selection activeCell="M88" sqref="M88"/>
    </sheetView>
  </sheetViews>
  <sheetFormatPr defaultColWidth="9.140625" defaultRowHeight="12.75" x14ac:dyDescent="0.2"/>
  <cols>
    <col min="1" max="1" width="8.85546875" style="3" customWidth="1"/>
    <col min="2" max="2" width="49.85546875" style="3" customWidth="1"/>
    <col min="3" max="3" width="13.140625" style="3" customWidth="1"/>
    <col min="4" max="4" width="13.42578125" style="3" customWidth="1"/>
    <col min="5" max="5" width="17.42578125" style="3" customWidth="1"/>
    <col min="6" max="6" width="17.28515625" style="3" customWidth="1"/>
    <col min="7" max="7" width="9.5703125"/>
  </cols>
  <sheetData>
    <row r="1" spans="1:14" ht="25.5" customHeight="1" x14ac:dyDescent="0.2">
      <c r="A1" s="108" t="s">
        <v>0</v>
      </c>
      <c r="B1" s="108"/>
      <c r="C1" s="108"/>
      <c r="D1" s="108"/>
      <c r="E1" s="108"/>
      <c r="F1" s="108"/>
      <c r="H1" s="4"/>
      <c r="I1" s="5"/>
      <c r="J1" s="2"/>
    </row>
    <row r="2" spans="1:14" ht="25.5" customHeight="1" x14ac:dyDescent="0.2">
      <c r="A2" s="108" t="s">
        <v>135</v>
      </c>
      <c r="B2" s="108"/>
      <c r="C2" s="108"/>
      <c r="D2" s="108"/>
      <c r="E2" s="108"/>
      <c r="F2" s="108"/>
      <c r="H2" s="6"/>
      <c r="I2" s="6"/>
      <c r="J2" s="6"/>
      <c r="K2" s="6"/>
      <c r="L2" s="6"/>
      <c r="M2" s="6"/>
      <c r="N2" s="6"/>
    </row>
    <row r="3" spans="1:14" ht="56.25" x14ac:dyDescent="0.2">
      <c r="A3" s="112" t="s">
        <v>1</v>
      </c>
      <c r="B3" s="101" t="s">
        <v>2</v>
      </c>
      <c r="C3" s="97" t="s">
        <v>3</v>
      </c>
      <c r="D3" s="8" t="s">
        <v>136</v>
      </c>
      <c r="E3" s="9" t="s">
        <v>136</v>
      </c>
      <c r="F3" s="79" t="s">
        <v>4</v>
      </c>
    </row>
    <row r="4" spans="1:14" x14ac:dyDescent="0.2">
      <c r="A4" s="113"/>
      <c r="B4" s="101"/>
      <c r="C4" s="98"/>
      <c r="D4" s="92" t="s">
        <v>5</v>
      </c>
      <c r="E4" s="80" t="s">
        <v>6</v>
      </c>
      <c r="F4" s="80"/>
    </row>
    <row r="5" spans="1:14" x14ac:dyDescent="0.2">
      <c r="A5" s="114"/>
      <c r="B5" s="101"/>
      <c r="C5" s="99"/>
      <c r="D5" s="93"/>
      <c r="E5" s="81"/>
      <c r="F5" s="81"/>
    </row>
    <row r="6" spans="1:14" ht="18.75" x14ac:dyDescent="0.2">
      <c r="A6" s="7" t="s">
        <v>7</v>
      </c>
      <c r="B6" s="7" t="s">
        <v>8</v>
      </c>
      <c r="C6" s="11" t="s">
        <v>9</v>
      </c>
      <c r="D6" s="10" t="s">
        <v>10</v>
      </c>
      <c r="E6" s="10" t="s">
        <v>11</v>
      </c>
      <c r="F6" s="11" t="s">
        <v>12</v>
      </c>
    </row>
    <row r="7" spans="1:14" ht="56.25" x14ac:dyDescent="0.2">
      <c r="A7" s="117">
        <v>1</v>
      </c>
      <c r="B7" s="118" t="s">
        <v>13</v>
      </c>
      <c r="C7" s="119" t="s">
        <v>14</v>
      </c>
      <c r="D7" s="120">
        <v>45805.9</v>
      </c>
      <c r="E7" s="120">
        <v>43429.99</v>
      </c>
      <c r="F7" s="121">
        <f>D7/E7*100</f>
        <v>105.47066669828844</v>
      </c>
      <c r="G7" s="12"/>
    </row>
    <row r="8" spans="1:14" ht="47.25" x14ac:dyDescent="0.2">
      <c r="A8" s="39"/>
      <c r="B8" s="122" t="s">
        <v>15</v>
      </c>
      <c r="C8" s="123" t="s">
        <v>16</v>
      </c>
      <c r="D8" s="124">
        <f>D7/C101</f>
        <v>488.53894476381441</v>
      </c>
      <c r="E8" s="124">
        <f>E7/C101</f>
        <v>463.19887799831486</v>
      </c>
      <c r="F8" s="125">
        <f>D8/E8*100</f>
        <v>105.47066669828844</v>
      </c>
      <c r="K8" t="s">
        <v>17</v>
      </c>
    </row>
    <row r="9" spans="1:14" ht="18.75" x14ac:dyDescent="0.2">
      <c r="A9" s="39"/>
      <c r="B9" s="72" t="s">
        <v>18</v>
      </c>
      <c r="C9" s="73"/>
      <c r="D9" s="43"/>
      <c r="E9" s="43"/>
      <c r="F9" s="78"/>
      <c r="G9" s="6"/>
    </row>
    <row r="10" spans="1:14" ht="18.75" x14ac:dyDescent="0.2">
      <c r="A10" s="126" t="s">
        <v>19</v>
      </c>
      <c r="B10" s="118" t="s">
        <v>20</v>
      </c>
      <c r="C10" s="119" t="s">
        <v>14</v>
      </c>
      <c r="D10" s="127">
        <f>SUM(D11:D14)</f>
        <v>41666.49</v>
      </c>
      <c r="E10" s="127">
        <f>SUM(E11:E14)</f>
        <v>39080.25</v>
      </c>
      <c r="F10" s="121">
        <f>D10/E10*100</f>
        <v>106.61776728654499</v>
      </c>
    </row>
    <row r="11" spans="1:14" ht="18.75" x14ac:dyDescent="0.2">
      <c r="A11" s="106"/>
      <c r="B11" s="122" t="s">
        <v>21</v>
      </c>
      <c r="C11" s="123" t="s">
        <v>14</v>
      </c>
      <c r="D11" s="124" t="s">
        <v>22</v>
      </c>
      <c r="E11" s="124" t="s">
        <v>22</v>
      </c>
      <c r="F11" s="78" t="s">
        <v>22</v>
      </c>
      <c r="I11" s="13"/>
    </row>
    <row r="12" spans="1:14" ht="18.75" x14ac:dyDescent="0.2">
      <c r="A12" s="128"/>
      <c r="B12" s="122" t="s">
        <v>23</v>
      </c>
      <c r="C12" s="123" t="s">
        <v>24</v>
      </c>
      <c r="D12" s="124">
        <v>40888.68</v>
      </c>
      <c r="E12" s="124">
        <v>38502.78</v>
      </c>
      <c r="F12" s="78">
        <f t="shared" ref="F12:F27" si="0">D12/E12*100</f>
        <v>106.19669540744852</v>
      </c>
    </row>
    <row r="13" spans="1:14" ht="47.25" x14ac:dyDescent="0.2">
      <c r="A13" s="128"/>
      <c r="B13" s="122" t="s">
        <v>25</v>
      </c>
      <c r="C13" s="123" t="s">
        <v>26</v>
      </c>
      <c r="D13" s="129" t="s">
        <v>22</v>
      </c>
      <c r="E13" s="129" t="s">
        <v>22</v>
      </c>
      <c r="F13" s="78" t="s">
        <v>22</v>
      </c>
    </row>
    <row r="14" spans="1:14" ht="31.5" x14ac:dyDescent="0.2">
      <c r="A14" s="128"/>
      <c r="B14" s="122" t="s">
        <v>27</v>
      </c>
      <c r="C14" s="123" t="s">
        <v>24</v>
      </c>
      <c r="D14" s="129">
        <v>777.81</v>
      </c>
      <c r="E14" s="129">
        <v>577.47</v>
      </c>
      <c r="F14" s="78">
        <f>D14/E14*100</f>
        <v>134.6927113096784</v>
      </c>
    </row>
    <row r="15" spans="1:14" ht="39" customHeight="1" x14ac:dyDescent="0.2">
      <c r="A15" s="39" t="s">
        <v>28</v>
      </c>
      <c r="B15" s="72" t="s">
        <v>29</v>
      </c>
      <c r="C15" s="73" t="s">
        <v>26</v>
      </c>
      <c r="D15" s="43">
        <v>276.89999999999998</v>
      </c>
      <c r="E15" s="43">
        <v>480.4</v>
      </c>
      <c r="F15" s="78">
        <f>D15/E15*100</f>
        <v>57.639467110741052</v>
      </c>
      <c r="I15" s="2"/>
    </row>
    <row r="16" spans="1:14" ht="18.75" x14ac:dyDescent="0.2">
      <c r="A16" s="69" t="s">
        <v>30</v>
      </c>
      <c r="B16" s="72" t="s">
        <v>31</v>
      </c>
      <c r="C16" s="73" t="s">
        <v>26</v>
      </c>
      <c r="D16" s="129" t="s">
        <v>22</v>
      </c>
      <c r="E16" s="129" t="s">
        <v>22</v>
      </c>
      <c r="F16" s="78" t="s">
        <v>22</v>
      </c>
    </row>
    <row r="17" spans="1:9" ht="37.5" x14ac:dyDescent="0.2">
      <c r="A17" s="69" t="s">
        <v>32</v>
      </c>
      <c r="B17" s="72" t="s">
        <v>33</v>
      </c>
      <c r="C17" s="73" t="s">
        <v>24</v>
      </c>
      <c r="D17" s="43">
        <v>240.994</v>
      </c>
      <c r="E17" s="43">
        <v>638.64</v>
      </c>
      <c r="F17" s="78">
        <f>D17/E17*100</f>
        <v>37.735500438431671</v>
      </c>
    </row>
    <row r="18" spans="1:9" ht="44.25" customHeight="1" x14ac:dyDescent="0.2">
      <c r="A18" s="69" t="s">
        <v>34</v>
      </c>
      <c r="B18" s="72" t="s">
        <v>35</v>
      </c>
      <c r="C18" s="73" t="s">
        <v>24</v>
      </c>
      <c r="D18" s="43">
        <v>267.26</v>
      </c>
      <c r="E18" s="43">
        <v>185.91</v>
      </c>
      <c r="F18" s="78">
        <f>D18/E18*100</f>
        <v>143.7577322360282</v>
      </c>
      <c r="I18" s="14" t="s">
        <v>36</v>
      </c>
    </row>
    <row r="19" spans="1:9" ht="18.75" x14ac:dyDescent="0.2">
      <c r="A19" s="69" t="s">
        <v>37</v>
      </c>
      <c r="B19" s="72" t="s">
        <v>38</v>
      </c>
      <c r="C19" s="73" t="s">
        <v>24</v>
      </c>
      <c r="D19" s="43">
        <v>335.24</v>
      </c>
      <c r="E19" s="43">
        <v>425.81</v>
      </c>
      <c r="F19" s="78">
        <f t="shared" si="0"/>
        <v>78.729949977689586</v>
      </c>
    </row>
    <row r="20" spans="1:9" ht="37.5" x14ac:dyDescent="0.2">
      <c r="A20" s="69" t="s">
        <v>39</v>
      </c>
      <c r="B20" s="72" t="s">
        <v>40</v>
      </c>
      <c r="C20" s="73" t="s">
        <v>24</v>
      </c>
      <c r="D20" s="43">
        <v>4.96</v>
      </c>
      <c r="E20" s="43">
        <v>6.63</v>
      </c>
      <c r="F20" s="78">
        <f t="shared" si="0"/>
        <v>74.811463046757169</v>
      </c>
    </row>
    <row r="21" spans="1:9" ht="37.5" x14ac:dyDescent="0.2">
      <c r="A21" s="69" t="s">
        <v>41</v>
      </c>
      <c r="B21" s="72" t="s">
        <v>42</v>
      </c>
      <c r="C21" s="73" t="s">
        <v>24</v>
      </c>
      <c r="D21" s="43">
        <v>19.135999999999999</v>
      </c>
      <c r="E21" s="43">
        <v>21.422000000000001</v>
      </c>
      <c r="F21" s="78">
        <f t="shared" si="0"/>
        <v>89.328727476426096</v>
      </c>
    </row>
    <row r="22" spans="1:9" ht="37.5" x14ac:dyDescent="0.2">
      <c r="A22" s="69" t="s">
        <v>43</v>
      </c>
      <c r="B22" s="72" t="s">
        <v>44</v>
      </c>
      <c r="C22" s="73" t="s">
        <v>45</v>
      </c>
      <c r="D22" s="130">
        <v>69.177999999999997</v>
      </c>
      <c r="E22" s="43">
        <v>61.04</v>
      </c>
      <c r="F22" s="78">
        <f t="shared" si="0"/>
        <v>113.33224115334207</v>
      </c>
    </row>
    <row r="23" spans="1:9" ht="37.5" x14ac:dyDescent="0.2">
      <c r="A23" s="69" t="s">
        <v>46</v>
      </c>
      <c r="B23" s="72" t="s">
        <v>47</v>
      </c>
      <c r="C23" s="73" t="s">
        <v>26</v>
      </c>
      <c r="D23" s="43">
        <v>1190.23</v>
      </c>
      <c r="E23" s="43">
        <v>967.9</v>
      </c>
      <c r="F23" s="78">
        <f t="shared" si="0"/>
        <v>122.97034817646451</v>
      </c>
    </row>
    <row r="24" spans="1:9" ht="56.25" x14ac:dyDescent="0.2">
      <c r="A24" s="40" t="s">
        <v>48</v>
      </c>
      <c r="B24" s="72" t="s">
        <v>49</v>
      </c>
      <c r="C24" s="73" t="s">
        <v>24</v>
      </c>
      <c r="D24" s="43">
        <v>68.92</v>
      </c>
      <c r="E24" s="43">
        <v>71.335999999999999</v>
      </c>
      <c r="F24" s="78">
        <f t="shared" si="0"/>
        <v>96.613210721094546</v>
      </c>
    </row>
    <row r="25" spans="1:9" ht="18.75" x14ac:dyDescent="0.25">
      <c r="A25" s="134" t="s">
        <v>50</v>
      </c>
      <c r="B25" s="72" t="s">
        <v>51</v>
      </c>
      <c r="C25" s="73" t="s">
        <v>24</v>
      </c>
      <c r="D25" s="43">
        <v>189.27</v>
      </c>
      <c r="E25" s="43">
        <v>175.04900000000001</v>
      </c>
      <c r="F25" s="78">
        <f t="shared" si="0"/>
        <v>108.12401099120818</v>
      </c>
    </row>
    <row r="26" spans="1:9" ht="37.5" customHeight="1" x14ac:dyDescent="0.3">
      <c r="A26" s="135" t="s">
        <v>52</v>
      </c>
      <c r="B26" s="131" t="s">
        <v>53</v>
      </c>
      <c r="C26" s="73" t="s">
        <v>24</v>
      </c>
      <c r="D26" s="43">
        <v>343.81799999999998</v>
      </c>
      <c r="E26" s="43">
        <v>320.50200000000001</v>
      </c>
      <c r="F26" s="78">
        <f t="shared" si="0"/>
        <v>107.27483759851732</v>
      </c>
    </row>
    <row r="27" spans="1:9" ht="57" customHeight="1" x14ac:dyDescent="0.3">
      <c r="A27" s="135" t="s">
        <v>54</v>
      </c>
      <c r="B27" s="72" t="s">
        <v>55</v>
      </c>
      <c r="C27" s="73" t="s">
        <v>24</v>
      </c>
      <c r="D27" s="132">
        <v>56.146000000000001</v>
      </c>
      <c r="E27" s="132">
        <v>53.817999999999998</v>
      </c>
      <c r="F27" s="78">
        <f t="shared" si="0"/>
        <v>104.32569028949423</v>
      </c>
    </row>
    <row r="28" spans="1:9" ht="30.75" customHeight="1" x14ac:dyDescent="0.3">
      <c r="A28" s="135" t="s">
        <v>56</v>
      </c>
      <c r="B28" s="133" t="s">
        <v>57</v>
      </c>
      <c r="C28" s="73" t="s">
        <v>24</v>
      </c>
      <c r="D28" s="129" t="s">
        <v>22</v>
      </c>
      <c r="E28" s="129" t="s">
        <v>22</v>
      </c>
      <c r="F28" s="78"/>
    </row>
    <row r="29" spans="1:9" ht="39" customHeight="1" x14ac:dyDescent="0.2">
      <c r="A29" s="37">
        <v>2</v>
      </c>
      <c r="B29" s="136" t="s">
        <v>159</v>
      </c>
      <c r="C29" s="137"/>
      <c r="D29" s="137"/>
      <c r="E29" s="137"/>
      <c r="F29" s="138"/>
      <c r="G29" s="13"/>
      <c r="H29" s="13"/>
    </row>
    <row r="30" spans="1:9" ht="112.5" x14ac:dyDescent="0.2">
      <c r="A30" s="69" t="s">
        <v>58</v>
      </c>
      <c r="B30" s="44" t="s">
        <v>59</v>
      </c>
      <c r="C30" s="139" t="s">
        <v>14</v>
      </c>
      <c r="D30" s="45">
        <v>8855.2999999999993</v>
      </c>
      <c r="E30" s="45">
        <v>8265.4</v>
      </c>
      <c r="F30" s="43">
        <f>D30/E30*100</f>
        <v>107.13698066639243</v>
      </c>
      <c r="H30" s="13"/>
    </row>
    <row r="31" spans="1:9" ht="18.75" x14ac:dyDescent="0.2">
      <c r="A31" s="69" t="s">
        <v>60</v>
      </c>
      <c r="B31" s="46" t="s">
        <v>61</v>
      </c>
      <c r="C31" s="73" t="s">
        <v>24</v>
      </c>
      <c r="D31" s="43">
        <v>8932.6</v>
      </c>
      <c r="E31" s="43">
        <v>8444.7999999999993</v>
      </c>
      <c r="F31" s="43">
        <f>D31/E31*100</f>
        <v>105.7763357332323</v>
      </c>
    </row>
    <row r="32" spans="1:9" ht="18.75" x14ac:dyDescent="0.2">
      <c r="A32" s="69" t="s">
        <v>62</v>
      </c>
      <c r="B32" s="46" t="s">
        <v>63</v>
      </c>
      <c r="C32" s="73" t="s">
        <v>24</v>
      </c>
      <c r="D32" s="43">
        <v>77.3</v>
      </c>
      <c r="E32" s="43">
        <v>179.4</v>
      </c>
      <c r="F32" s="43">
        <f>D32/E32*100</f>
        <v>43.088071348940908</v>
      </c>
    </row>
    <row r="33" spans="1:7" ht="18.75" x14ac:dyDescent="0.2">
      <c r="A33" s="37">
        <v>3</v>
      </c>
      <c r="B33" s="38" t="s">
        <v>154</v>
      </c>
      <c r="C33" s="41"/>
      <c r="D33" s="41"/>
      <c r="E33" s="41"/>
      <c r="F33" s="78"/>
    </row>
    <row r="34" spans="1:7" ht="56.25" x14ac:dyDescent="0.2">
      <c r="A34" s="39" t="s">
        <v>64</v>
      </c>
      <c r="B34" s="46" t="s">
        <v>65</v>
      </c>
      <c r="C34" s="73" t="s">
        <v>14</v>
      </c>
      <c r="D34" s="73">
        <v>3341.43</v>
      </c>
      <c r="E34" s="43">
        <v>3383.6</v>
      </c>
      <c r="F34" s="43">
        <f>D34/E34*100</f>
        <v>98.753694290105216</v>
      </c>
    </row>
    <row r="35" spans="1:7" ht="18.75" x14ac:dyDescent="0.2">
      <c r="A35" s="39" t="s">
        <v>66</v>
      </c>
      <c r="B35" s="46" t="s">
        <v>67</v>
      </c>
      <c r="C35" s="73" t="s">
        <v>16</v>
      </c>
      <c r="D35" s="43">
        <f>D34/C101</f>
        <v>35.637738505348707</v>
      </c>
      <c r="E35" s="43">
        <f>E34/C101</f>
        <v>36.087499066776168</v>
      </c>
      <c r="F35" s="43">
        <f>D35/E35*100</f>
        <v>98.753694290105216</v>
      </c>
    </row>
    <row r="36" spans="1:7" ht="18.75" customHeight="1" x14ac:dyDescent="0.2">
      <c r="A36" s="37">
        <v>4</v>
      </c>
      <c r="B36" s="38" t="s">
        <v>68</v>
      </c>
      <c r="C36" s="41"/>
      <c r="D36" s="41"/>
      <c r="E36" s="41"/>
      <c r="F36" s="78"/>
    </row>
    <row r="37" spans="1:7" ht="19.5" customHeight="1" x14ac:dyDescent="0.2">
      <c r="A37" s="39" t="s">
        <v>69</v>
      </c>
      <c r="B37" s="46" t="s">
        <v>70</v>
      </c>
      <c r="C37" s="73" t="s">
        <v>71</v>
      </c>
      <c r="D37" s="140">
        <v>6.2560000000000002</v>
      </c>
      <c r="E37" s="140">
        <v>14.91</v>
      </c>
      <c r="F37" s="43">
        <f>D37/E37*100</f>
        <v>41.958417169684772</v>
      </c>
    </row>
    <row r="38" spans="1:7" ht="18.75" x14ac:dyDescent="0.2">
      <c r="A38" s="39" t="s">
        <v>72</v>
      </c>
      <c r="B38" s="46" t="s">
        <v>67</v>
      </c>
      <c r="C38" s="73" t="s">
        <v>73</v>
      </c>
      <c r="D38" s="43">
        <f>D37/C101</f>
        <v>6.6722837853691833E-2</v>
      </c>
      <c r="E38" s="43">
        <f>E37/C101</f>
        <v>0.15902134149593114</v>
      </c>
      <c r="F38" s="78">
        <f>D38/E38*100</f>
        <v>41.958417169684772</v>
      </c>
    </row>
    <row r="39" spans="1:7" ht="45.75" customHeight="1" x14ac:dyDescent="0.2">
      <c r="A39" s="37">
        <v>5</v>
      </c>
      <c r="B39" s="38" t="s">
        <v>74</v>
      </c>
      <c r="C39" s="41"/>
      <c r="D39" s="41"/>
      <c r="E39" s="41"/>
      <c r="F39" s="78"/>
      <c r="G39" s="4"/>
    </row>
    <row r="40" spans="1:7" ht="37.5" x14ac:dyDescent="0.2">
      <c r="A40" s="39" t="s">
        <v>75</v>
      </c>
      <c r="B40" s="71" t="s">
        <v>76</v>
      </c>
      <c r="C40" s="73" t="s">
        <v>77</v>
      </c>
      <c r="D40" s="75">
        <v>2804</v>
      </c>
      <c r="E40" s="75">
        <v>2721</v>
      </c>
      <c r="F40" s="78">
        <f t="shared" ref="F40:F55" si="1">D40/E40*100</f>
        <v>103.05034913634694</v>
      </c>
    </row>
    <row r="41" spans="1:7" ht="19.5" customHeight="1" x14ac:dyDescent="0.2">
      <c r="A41" s="39"/>
      <c r="B41" s="47" t="s">
        <v>78</v>
      </c>
      <c r="C41" s="48" t="s">
        <v>77</v>
      </c>
      <c r="D41" s="49">
        <v>527</v>
      </c>
      <c r="E41" s="49">
        <v>546</v>
      </c>
      <c r="F41" s="78">
        <f t="shared" si="1"/>
        <v>96.520146520146525</v>
      </c>
    </row>
    <row r="42" spans="1:7" ht="18.75" x14ac:dyDescent="0.2">
      <c r="A42" s="39"/>
      <c r="B42" s="47" t="s">
        <v>79</v>
      </c>
      <c r="C42" s="48" t="s">
        <v>77</v>
      </c>
      <c r="D42" s="49">
        <v>12</v>
      </c>
      <c r="E42" s="49">
        <v>11</v>
      </c>
      <c r="F42" s="78">
        <f t="shared" si="1"/>
        <v>109.09090909090908</v>
      </c>
    </row>
    <row r="43" spans="1:7" ht="18.75" x14ac:dyDescent="0.2">
      <c r="A43" s="39"/>
      <c r="B43" s="47" t="s">
        <v>80</v>
      </c>
      <c r="C43" s="48" t="s">
        <v>81</v>
      </c>
      <c r="D43" s="49">
        <v>2265</v>
      </c>
      <c r="E43" s="49">
        <v>2164</v>
      </c>
      <c r="F43" s="78">
        <f>D43/E43*100</f>
        <v>104.66728280961183</v>
      </c>
    </row>
    <row r="44" spans="1:7" ht="37.5" x14ac:dyDescent="0.2">
      <c r="A44" s="39" t="s">
        <v>82</v>
      </c>
      <c r="B44" s="44" t="s">
        <v>83</v>
      </c>
      <c r="C44" s="73" t="s">
        <v>77</v>
      </c>
      <c r="D44" s="78">
        <v>29.9</v>
      </c>
      <c r="E44" s="78">
        <v>29</v>
      </c>
      <c r="F44" s="78">
        <f t="shared" si="1"/>
        <v>103.10344827586206</v>
      </c>
    </row>
    <row r="45" spans="1:7" s="2" customFormat="1" ht="18.75" customHeight="1" x14ac:dyDescent="0.2">
      <c r="A45" s="68" t="s">
        <v>84</v>
      </c>
      <c r="B45" s="50" t="s">
        <v>85</v>
      </c>
      <c r="C45" s="73" t="s">
        <v>119</v>
      </c>
      <c r="D45" s="75" t="s">
        <v>151</v>
      </c>
      <c r="E45" s="75" t="s">
        <v>152</v>
      </c>
      <c r="F45" s="78"/>
    </row>
    <row r="46" spans="1:7" ht="37.5" x14ac:dyDescent="0.3">
      <c r="A46" s="51" t="s">
        <v>86</v>
      </c>
      <c r="B46" s="52" t="s">
        <v>87</v>
      </c>
      <c r="C46" s="42" t="s">
        <v>77</v>
      </c>
      <c r="D46" s="77">
        <v>260</v>
      </c>
      <c r="E46" s="77">
        <v>303</v>
      </c>
      <c r="F46" s="78">
        <f t="shared" si="1"/>
        <v>85.808580858085804</v>
      </c>
    </row>
    <row r="47" spans="1:7" ht="18.75" x14ac:dyDescent="0.25">
      <c r="A47" s="51"/>
      <c r="B47" s="53" t="s">
        <v>88</v>
      </c>
      <c r="C47" s="54" t="s">
        <v>77</v>
      </c>
      <c r="D47" s="55">
        <v>4</v>
      </c>
      <c r="E47" s="55">
        <v>18</v>
      </c>
      <c r="F47" s="78">
        <f>D47/E47*100</f>
        <v>22.222222222222221</v>
      </c>
    </row>
    <row r="48" spans="1:7" ht="18.75" x14ac:dyDescent="0.25">
      <c r="A48" s="51"/>
      <c r="B48" s="56" t="s">
        <v>89</v>
      </c>
      <c r="C48" s="54" t="s">
        <v>81</v>
      </c>
      <c r="D48" s="55">
        <v>230</v>
      </c>
      <c r="E48" s="55">
        <v>250</v>
      </c>
      <c r="F48" s="78">
        <f t="shared" si="1"/>
        <v>92</v>
      </c>
    </row>
    <row r="49" spans="1:12" ht="37.5" x14ac:dyDescent="0.2">
      <c r="A49" s="57" t="s">
        <v>90</v>
      </c>
      <c r="B49" s="46" t="s">
        <v>91</v>
      </c>
      <c r="C49" s="74" t="s">
        <v>77</v>
      </c>
      <c r="D49" s="75">
        <v>314</v>
      </c>
      <c r="E49" s="75">
        <v>455</v>
      </c>
      <c r="F49" s="78">
        <f>D49/E49*100</f>
        <v>69.010989010989007</v>
      </c>
    </row>
    <row r="50" spans="1:12" ht="37.5" x14ac:dyDescent="0.2">
      <c r="A50" s="57" t="s">
        <v>92</v>
      </c>
      <c r="B50" s="46" t="s">
        <v>93</v>
      </c>
      <c r="C50" s="58" t="s">
        <v>81</v>
      </c>
      <c r="D50" s="76">
        <v>8450</v>
      </c>
      <c r="E50" s="76">
        <v>8226</v>
      </c>
      <c r="F50" s="78">
        <f t="shared" si="1"/>
        <v>102.72307318259178</v>
      </c>
    </row>
    <row r="51" spans="1:12" ht="18.75" customHeight="1" x14ac:dyDescent="0.2">
      <c r="A51" s="57"/>
      <c r="B51" s="47" t="s">
        <v>94</v>
      </c>
      <c r="C51" s="59" t="s">
        <v>81</v>
      </c>
      <c r="D51" s="60">
        <v>1547</v>
      </c>
      <c r="E51" s="60">
        <v>1453</v>
      </c>
      <c r="F51" s="78">
        <f t="shared" si="1"/>
        <v>106.46937370956641</v>
      </c>
    </row>
    <row r="52" spans="1:12" ht="21.75" customHeight="1" x14ac:dyDescent="0.2">
      <c r="A52" s="57"/>
      <c r="B52" s="47" t="s">
        <v>95</v>
      </c>
      <c r="C52" s="59" t="s">
        <v>81</v>
      </c>
      <c r="D52" s="60">
        <v>3320</v>
      </c>
      <c r="E52" s="60">
        <v>3297</v>
      </c>
      <c r="F52" s="78">
        <f t="shared" si="1"/>
        <v>100.69760388231725</v>
      </c>
    </row>
    <row r="53" spans="1:12" ht="23.25" customHeight="1" x14ac:dyDescent="0.2">
      <c r="A53" s="57"/>
      <c r="B53" s="47" t="s">
        <v>96</v>
      </c>
      <c r="C53" s="59" t="s">
        <v>81</v>
      </c>
      <c r="D53" s="60">
        <v>3583</v>
      </c>
      <c r="E53" s="60">
        <v>3476</v>
      </c>
      <c r="F53" s="78">
        <f t="shared" si="1"/>
        <v>103.07825086306099</v>
      </c>
    </row>
    <row r="54" spans="1:12" ht="18.75" customHeight="1" x14ac:dyDescent="0.3">
      <c r="A54" s="115" t="s">
        <v>97</v>
      </c>
      <c r="B54" s="102" t="s">
        <v>98</v>
      </c>
      <c r="C54" s="61" t="s">
        <v>77</v>
      </c>
      <c r="D54" s="61">
        <v>2</v>
      </c>
      <c r="E54" s="61">
        <v>17</v>
      </c>
      <c r="F54" s="78">
        <f t="shared" si="1"/>
        <v>11.76470588235294</v>
      </c>
    </row>
    <row r="55" spans="1:12" ht="36.75" customHeight="1" x14ac:dyDescent="0.2">
      <c r="A55" s="116"/>
      <c r="B55" s="102"/>
      <c r="C55" s="62" t="s">
        <v>16</v>
      </c>
      <c r="D55" s="62">
        <v>5440</v>
      </c>
      <c r="E55" s="62">
        <v>52500</v>
      </c>
      <c r="F55" s="78">
        <f t="shared" si="1"/>
        <v>10.361904761904762</v>
      </c>
    </row>
    <row r="56" spans="1:12" ht="29.25" customHeight="1" x14ac:dyDescent="0.3">
      <c r="A56" s="67">
        <v>6</v>
      </c>
      <c r="B56" s="109" t="s">
        <v>137</v>
      </c>
      <c r="C56" s="110"/>
      <c r="D56" s="110"/>
      <c r="E56" s="110"/>
      <c r="F56" s="111"/>
      <c r="G56" s="15"/>
      <c r="H56" s="15"/>
      <c r="I56" s="16"/>
      <c r="J56" s="16"/>
      <c r="K56" s="16"/>
      <c r="L56" s="16"/>
    </row>
    <row r="57" spans="1:12" ht="19.5" customHeight="1" x14ac:dyDescent="0.2">
      <c r="A57" s="100" t="s">
        <v>99</v>
      </c>
      <c r="B57" s="96" t="s">
        <v>100</v>
      </c>
      <c r="C57" s="91" t="s">
        <v>81</v>
      </c>
      <c r="D57" s="85">
        <v>23692</v>
      </c>
      <c r="E57" s="85">
        <v>23535</v>
      </c>
      <c r="F57" s="45">
        <f>D57/E57*100</f>
        <v>100.66709156575313</v>
      </c>
      <c r="I57" s="16"/>
      <c r="J57" s="16"/>
      <c r="K57" s="16"/>
      <c r="L57" s="16"/>
    </row>
    <row r="58" spans="1:12" ht="18.75" customHeight="1" x14ac:dyDescent="0.2">
      <c r="A58" s="100"/>
      <c r="B58" s="96"/>
      <c r="C58" s="91"/>
      <c r="D58" s="85"/>
      <c r="E58" s="85"/>
      <c r="F58" s="75" t="s">
        <v>138</v>
      </c>
      <c r="G58" s="15"/>
      <c r="I58" s="17"/>
      <c r="J58" s="16"/>
      <c r="K58" s="16"/>
      <c r="L58" s="16"/>
    </row>
    <row r="59" spans="1:12" ht="18" customHeight="1" x14ac:dyDescent="0.2">
      <c r="A59" s="39"/>
      <c r="B59" s="72" t="s">
        <v>101</v>
      </c>
      <c r="C59" s="73"/>
      <c r="D59" s="75"/>
      <c r="E59" s="75"/>
      <c r="F59" s="40"/>
      <c r="I59" s="16"/>
      <c r="J59" s="16"/>
      <c r="K59" s="16"/>
      <c r="L59" s="16"/>
    </row>
    <row r="60" spans="1:12" ht="27.75" customHeight="1" x14ac:dyDescent="0.2">
      <c r="A60" s="39"/>
      <c r="B60" s="63" t="s">
        <v>102</v>
      </c>
      <c r="C60" s="73"/>
      <c r="D60" s="75"/>
      <c r="E60" s="75"/>
      <c r="F60" s="40"/>
      <c r="G60" s="15"/>
      <c r="I60" s="16"/>
      <c r="J60" s="16"/>
      <c r="K60" s="16"/>
      <c r="L60" s="16"/>
    </row>
    <row r="61" spans="1:12" ht="18.75" customHeight="1" x14ac:dyDescent="0.2">
      <c r="A61" s="106"/>
      <c r="B61" s="103" t="s">
        <v>103</v>
      </c>
      <c r="C61" s="91" t="s">
        <v>81</v>
      </c>
      <c r="D61" s="85">
        <v>1862</v>
      </c>
      <c r="E61" s="85">
        <v>2081</v>
      </c>
      <c r="F61" s="43">
        <f>D61/E61*100</f>
        <v>89.476213358962042</v>
      </c>
      <c r="I61" s="16"/>
      <c r="J61" s="18"/>
      <c r="K61" s="16"/>
      <c r="L61" s="16"/>
    </row>
    <row r="62" spans="1:12" ht="23.25" customHeight="1" x14ac:dyDescent="0.2">
      <c r="A62" s="107"/>
      <c r="B62" s="103"/>
      <c r="C62" s="91"/>
      <c r="D62" s="85"/>
      <c r="E62" s="85"/>
      <c r="F62" s="75" t="s">
        <v>142</v>
      </c>
      <c r="G62" s="15"/>
      <c r="I62" s="16"/>
      <c r="J62" s="18"/>
      <c r="K62" s="16"/>
      <c r="L62" s="16"/>
    </row>
    <row r="63" spans="1:12" ht="15.75" customHeight="1" x14ac:dyDescent="0.2">
      <c r="A63" s="106"/>
      <c r="B63" s="94" t="s">
        <v>104</v>
      </c>
      <c r="C63" s="91" t="s">
        <v>81</v>
      </c>
      <c r="D63" s="85">
        <v>3009</v>
      </c>
      <c r="E63" s="85">
        <v>3076</v>
      </c>
      <c r="F63" s="78">
        <f>D63/E63*100</f>
        <v>97.821846553966182</v>
      </c>
      <c r="I63" s="16"/>
      <c r="J63" s="18"/>
      <c r="K63" s="16"/>
      <c r="L63" s="16"/>
    </row>
    <row r="64" spans="1:12" ht="40.5" customHeight="1" x14ac:dyDescent="0.2">
      <c r="A64" s="107"/>
      <c r="B64" s="95"/>
      <c r="C64" s="91"/>
      <c r="D64" s="85"/>
      <c r="E64" s="85"/>
      <c r="F64" s="75" t="s">
        <v>143</v>
      </c>
      <c r="G64" s="15"/>
      <c r="H64" s="19"/>
      <c r="I64" s="16"/>
      <c r="J64" s="20"/>
      <c r="K64" s="16"/>
      <c r="L64" s="16"/>
    </row>
    <row r="65" spans="1:14" ht="18.75" customHeight="1" x14ac:dyDescent="0.2">
      <c r="A65" s="106"/>
      <c r="B65" s="103" t="s">
        <v>105</v>
      </c>
      <c r="C65" s="91" t="s">
        <v>81</v>
      </c>
      <c r="D65" s="85">
        <v>3197</v>
      </c>
      <c r="E65" s="85">
        <v>3255</v>
      </c>
      <c r="F65" s="78">
        <f>D65/E65*100</f>
        <v>98.218125960061442</v>
      </c>
      <c r="H65" s="16"/>
      <c r="I65" s="16"/>
      <c r="J65" s="20"/>
      <c r="K65" s="16"/>
      <c r="L65" s="16"/>
    </row>
    <row r="66" spans="1:14" ht="28.5" customHeight="1" x14ac:dyDescent="0.2">
      <c r="A66" s="107"/>
      <c r="B66" s="103"/>
      <c r="C66" s="91"/>
      <c r="D66" s="85"/>
      <c r="E66" s="85"/>
      <c r="F66" s="75" t="s">
        <v>144</v>
      </c>
      <c r="I66" s="16"/>
      <c r="J66" s="18"/>
      <c r="K66" s="16"/>
      <c r="L66" s="16"/>
    </row>
    <row r="67" spans="1:14" ht="17.25" customHeight="1" x14ac:dyDescent="0.2">
      <c r="A67" s="39"/>
      <c r="B67" s="63" t="s">
        <v>106</v>
      </c>
      <c r="C67" s="73"/>
      <c r="D67" s="75"/>
      <c r="E67" s="75"/>
      <c r="F67" s="75"/>
      <c r="G67" s="15"/>
      <c r="I67" s="16"/>
      <c r="J67" s="18"/>
      <c r="K67" s="16"/>
      <c r="L67" s="16"/>
    </row>
    <row r="68" spans="1:14" ht="18" customHeight="1" x14ac:dyDescent="0.2">
      <c r="A68" s="106"/>
      <c r="B68" s="103" t="s">
        <v>23</v>
      </c>
      <c r="C68" s="91" t="s">
        <v>81</v>
      </c>
      <c r="D68" s="85">
        <v>8599</v>
      </c>
      <c r="E68" s="85">
        <v>7923</v>
      </c>
      <c r="F68" s="78">
        <f>D68/E68*100</f>
        <v>108.5321216710842</v>
      </c>
      <c r="I68" s="16"/>
      <c r="J68" s="21"/>
      <c r="K68" s="16"/>
      <c r="L68" s="16"/>
    </row>
    <row r="69" spans="1:14" ht="18.75" x14ac:dyDescent="0.2">
      <c r="A69" s="107"/>
      <c r="B69" s="103"/>
      <c r="C69" s="91"/>
      <c r="D69" s="85"/>
      <c r="E69" s="85"/>
      <c r="F69" s="75" t="s">
        <v>139</v>
      </c>
      <c r="G69" s="15"/>
      <c r="H69" s="19"/>
      <c r="I69" s="16"/>
      <c r="J69" s="16"/>
      <c r="K69" s="16"/>
      <c r="L69" s="16"/>
    </row>
    <row r="70" spans="1:14" ht="18.75" x14ac:dyDescent="0.2">
      <c r="A70" s="64"/>
      <c r="B70" s="104" t="s">
        <v>107</v>
      </c>
      <c r="C70" s="89" t="s">
        <v>81</v>
      </c>
      <c r="D70" s="86">
        <v>538</v>
      </c>
      <c r="E70" s="86">
        <v>496</v>
      </c>
      <c r="F70" s="75">
        <f>D70/E70*100</f>
        <v>108.46774193548387</v>
      </c>
      <c r="G70" s="15"/>
      <c r="H70" s="19"/>
      <c r="I70" s="16"/>
      <c r="J70" s="16"/>
      <c r="K70" s="16"/>
      <c r="L70" s="16"/>
    </row>
    <row r="71" spans="1:14" ht="42.75" customHeight="1" x14ac:dyDescent="0.2">
      <c r="A71" s="64"/>
      <c r="B71" s="105"/>
      <c r="C71" s="90"/>
      <c r="D71" s="87"/>
      <c r="E71" s="87"/>
      <c r="F71" s="75" t="s">
        <v>140</v>
      </c>
      <c r="G71" s="15"/>
      <c r="H71" s="19"/>
      <c r="I71" s="16"/>
      <c r="J71" s="16"/>
      <c r="K71" s="16"/>
      <c r="L71" s="16"/>
    </row>
    <row r="72" spans="1:14" ht="22.5" customHeight="1" x14ac:dyDescent="0.2">
      <c r="A72" s="106"/>
      <c r="B72" s="103" t="s">
        <v>108</v>
      </c>
      <c r="C72" s="91" t="s">
        <v>81</v>
      </c>
      <c r="D72" s="85">
        <v>528</v>
      </c>
      <c r="E72" s="85">
        <v>519</v>
      </c>
      <c r="F72" s="78">
        <f>D72/E72*100</f>
        <v>101.73410404624276</v>
      </c>
      <c r="I72" s="16"/>
      <c r="J72" s="16"/>
      <c r="K72" s="16"/>
      <c r="L72" s="16"/>
    </row>
    <row r="73" spans="1:14" ht="18" customHeight="1" x14ac:dyDescent="0.2">
      <c r="A73" s="107"/>
      <c r="B73" s="103"/>
      <c r="C73" s="91"/>
      <c r="D73" s="85"/>
      <c r="E73" s="85"/>
      <c r="F73" s="75" t="s">
        <v>141</v>
      </c>
      <c r="I73" s="16"/>
      <c r="J73" s="16"/>
      <c r="K73" s="16"/>
      <c r="L73" s="16"/>
    </row>
    <row r="74" spans="1:14" ht="19.5" customHeight="1" x14ac:dyDescent="0.3">
      <c r="A74" s="100" t="s">
        <v>109</v>
      </c>
      <c r="B74" s="96" t="s">
        <v>134</v>
      </c>
      <c r="C74" s="91" t="s">
        <v>110</v>
      </c>
      <c r="D74" s="88">
        <v>74549.5</v>
      </c>
      <c r="E74" s="88">
        <v>64353.2</v>
      </c>
      <c r="F74" s="65">
        <f>D74/E74*100</f>
        <v>115.84427814001479</v>
      </c>
      <c r="I74" s="22"/>
      <c r="J74" s="23"/>
      <c r="K74" s="24"/>
      <c r="L74" s="25"/>
      <c r="M74" s="25"/>
      <c r="N74" s="26"/>
    </row>
    <row r="75" spans="1:14" ht="36" customHeight="1" x14ac:dyDescent="0.3">
      <c r="A75" s="100"/>
      <c r="B75" s="96"/>
      <c r="C75" s="91"/>
      <c r="D75" s="88"/>
      <c r="E75" s="88"/>
      <c r="F75" s="66" t="s">
        <v>145</v>
      </c>
      <c r="H75" s="27"/>
      <c r="I75" s="28"/>
      <c r="J75" s="27"/>
      <c r="K75" s="29"/>
      <c r="L75" s="30"/>
      <c r="M75" s="30"/>
      <c r="N75" s="31"/>
    </row>
    <row r="76" spans="1:14" ht="21" customHeight="1" x14ac:dyDescent="0.2">
      <c r="A76" s="70"/>
      <c r="B76" s="63" t="s">
        <v>111</v>
      </c>
      <c r="C76" s="73"/>
      <c r="D76" s="78"/>
      <c r="E76" s="78"/>
      <c r="F76" s="40"/>
      <c r="G76" s="32"/>
      <c r="H76" s="27"/>
      <c r="I76" s="28"/>
      <c r="J76" s="27"/>
      <c r="K76" s="29"/>
      <c r="L76" s="30"/>
      <c r="M76" s="30"/>
      <c r="N76" s="31"/>
    </row>
    <row r="77" spans="1:14" ht="21.75" customHeight="1" x14ac:dyDescent="0.2">
      <c r="A77" s="106"/>
      <c r="B77" s="94" t="s">
        <v>103</v>
      </c>
      <c r="C77" s="89" t="s">
        <v>110</v>
      </c>
      <c r="D77" s="82">
        <v>89851.199999999997</v>
      </c>
      <c r="E77" s="82">
        <v>79306.399999999994</v>
      </c>
      <c r="F77" s="78">
        <f>D77/E77*100</f>
        <v>113.29627873664674</v>
      </c>
      <c r="I77" s="28"/>
      <c r="J77" s="27"/>
      <c r="K77" s="29"/>
      <c r="L77" s="30"/>
      <c r="M77" s="30"/>
      <c r="N77" s="31"/>
    </row>
    <row r="78" spans="1:14" ht="18" customHeight="1" x14ac:dyDescent="0.2">
      <c r="A78" s="107"/>
      <c r="B78" s="95"/>
      <c r="C78" s="90"/>
      <c r="D78" s="83"/>
      <c r="E78" s="83"/>
      <c r="F78" s="40" t="s">
        <v>148</v>
      </c>
      <c r="G78" s="32"/>
      <c r="I78" s="28"/>
      <c r="J78" s="27"/>
      <c r="K78" s="29"/>
      <c r="L78" s="30"/>
      <c r="M78" s="30"/>
      <c r="N78" s="31"/>
    </row>
    <row r="79" spans="1:14" ht="16.5" customHeight="1" x14ac:dyDescent="0.2">
      <c r="A79" s="106"/>
      <c r="B79" s="94" t="s">
        <v>23</v>
      </c>
      <c r="C79" s="89" t="s">
        <v>110</v>
      </c>
      <c r="D79" s="82">
        <v>89430</v>
      </c>
      <c r="E79" s="82">
        <v>75011.8</v>
      </c>
      <c r="F79" s="78">
        <f>D79/E79*100</f>
        <v>119.22124252450948</v>
      </c>
      <c r="H79" s="19"/>
      <c r="I79" s="28"/>
      <c r="J79" s="27"/>
      <c r="K79" s="29"/>
      <c r="L79" s="30"/>
      <c r="M79" s="30"/>
      <c r="N79" s="31"/>
    </row>
    <row r="80" spans="1:14" ht="22.5" customHeight="1" x14ac:dyDescent="0.2">
      <c r="A80" s="107"/>
      <c r="B80" s="95"/>
      <c r="C80" s="90"/>
      <c r="D80" s="83"/>
      <c r="E80" s="83"/>
      <c r="F80" s="40" t="s">
        <v>146</v>
      </c>
      <c r="G80" s="32"/>
      <c r="I80" s="28"/>
      <c r="J80" s="27"/>
      <c r="K80" s="29"/>
      <c r="L80" s="30"/>
      <c r="M80" s="30"/>
      <c r="N80" s="31"/>
    </row>
    <row r="81" spans="1:14" ht="17.25" customHeight="1" x14ac:dyDescent="0.2">
      <c r="A81" s="106"/>
      <c r="B81" s="94" t="s">
        <v>112</v>
      </c>
      <c r="C81" s="89" t="s">
        <v>110</v>
      </c>
      <c r="D81" s="82">
        <v>107598.39999999999</v>
      </c>
      <c r="E81" s="82">
        <v>95255</v>
      </c>
      <c r="F81" s="78">
        <f>D81/E81*100</f>
        <v>112.95826990709148</v>
      </c>
      <c r="I81" s="28"/>
      <c r="J81" s="27"/>
      <c r="K81" s="29"/>
      <c r="L81" s="30"/>
      <c r="M81" s="30"/>
      <c r="N81" s="31"/>
    </row>
    <row r="82" spans="1:14" ht="16.5" customHeight="1" x14ac:dyDescent="0.2">
      <c r="A82" s="107"/>
      <c r="B82" s="95"/>
      <c r="C82" s="90"/>
      <c r="D82" s="83"/>
      <c r="E82" s="83"/>
      <c r="F82" s="40" t="s">
        <v>147</v>
      </c>
      <c r="G82" s="32"/>
      <c r="I82" s="28"/>
      <c r="J82" s="27"/>
      <c r="K82" s="29"/>
      <c r="L82" s="30"/>
      <c r="M82" s="30"/>
      <c r="N82" s="31"/>
    </row>
    <row r="83" spans="1:14" ht="19.5" customHeight="1" x14ac:dyDescent="0.2">
      <c r="A83" s="70"/>
      <c r="B83" s="63" t="s">
        <v>113</v>
      </c>
      <c r="C83" s="73"/>
      <c r="D83" s="78"/>
      <c r="E83" s="78"/>
      <c r="F83" s="40"/>
      <c r="G83" s="32"/>
      <c r="I83" s="28"/>
      <c r="J83" s="27"/>
      <c r="K83" s="29"/>
      <c r="L83" s="30"/>
      <c r="M83" s="30"/>
      <c r="N83" s="31"/>
    </row>
    <row r="84" spans="1:14" ht="16.5" customHeight="1" x14ac:dyDescent="0.2">
      <c r="A84" s="106"/>
      <c r="B84" s="94" t="s">
        <v>108</v>
      </c>
      <c r="C84" s="89" t="s">
        <v>110</v>
      </c>
      <c r="D84" s="82">
        <v>44223.8</v>
      </c>
      <c r="E84" s="82">
        <v>40821.800000000003</v>
      </c>
      <c r="F84" s="78">
        <f>D84/E84*100</f>
        <v>108.33378243977482</v>
      </c>
      <c r="H84" s="19"/>
      <c r="I84" s="27"/>
      <c r="J84" s="27"/>
      <c r="K84" s="29"/>
      <c r="L84" s="30"/>
      <c r="M84" s="30"/>
      <c r="N84" s="31"/>
    </row>
    <row r="85" spans="1:14" ht="19.5" customHeight="1" x14ac:dyDescent="0.2">
      <c r="A85" s="107"/>
      <c r="B85" s="95"/>
      <c r="C85" s="90"/>
      <c r="D85" s="83"/>
      <c r="E85" s="83"/>
      <c r="F85" s="40" t="s">
        <v>149</v>
      </c>
      <c r="G85" s="32"/>
      <c r="H85" s="32"/>
      <c r="I85" s="19"/>
      <c r="J85" s="27"/>
      <c r="K85" s="29"/>
      <c r="L85" s="30"/>
      <c r="M85" s="30"/>
      <c r="N85" s="31"/>
    </row>
    <row r="86" spans="1:14" ht="18" customHeight="1" x14ac:dyDescent="0.2">
      <c r="A86" s="106"/>
      <c r="B86" s="94" t="s">
        <v>114</v>
      </c>
      <c r="C86" s="89" t="s">
        <v>110</v>
      </c>
      <c r="D86" s="82">
        <v>43441.599999999999</v>
      </c>
      <c r="E86" s="82">
        <v>42649.1</v>
      </c>
      <c r="F86" s="78">
        <f>D86/E86*100</f>
        <v>101.85818692539819</v>
      </c>
      <c r="I86" s="28"/>
      <c r="J86" s="27"/>
      <c r="K86" s="29"/>
      <c r="L86" s="30"/>
      <c r="M86" s="30"/>
      <c r="N86" s="31"/>
    </row>
    <row r="87" spans="1:14" ht="27" customHeight="1" x14ac:dyDescent="0.2">
      <c r="A87" s="107"/>
      <c r="B87" s="95"/>
      <c r="C87" s="90"/>
      <c r="D87" s="83"/>
      <c r="E87" s="83"/>
      <c r="F87" s="40" t="s">
        <v>150</v>
      </c>
      <c r="G87" s="32"/>
      <c r="I87" s="22"/>
      <c r="J87" s="23"/>
      <c r="K87" s="24"/>
      <c r="L87" s="25"/>
      <c r="M87" s="25"/>
      <c r="N87" s="26"/>
    </row>
    <row r="88" spans="1:14" ht="17.25" customHeight="1" x14ac:dyDescent="0.2">
      <c r="A88" s="106"/>
      <c r="B88" s="94" t="s">
        <v>115</v>
      </c>
      <c r="C88" s="89" t="s">
        <v>110</v>
      </c>
      <c r="D88" s="82">
        <v>44223.8</v>
      </c>
      <c r="E88" s="82">
        <v>40821.800000000003</v>
      </c>
      <c r="F88" s="78">
        <f>D88/E88*100</f>
        <v>108.33378243977482</v>
      </c>
      <c r="I88" s="28"/>
      <c r="J88" s="27"/>
      <c r="K88" s="29"/>
      <c r="L88" s="30"/>
      <c r="M88" s="30"/>
      <c r="N88" s="31"/>
    </row>
    <row r="89" spans="1:14" ht="22.5" customHeight="1" x14ac:dyDescent="0.2">
      <c r="A89" s="107"/>
      <c r="B89" s="95"/>
      <c r="C89" s="90"/>
      <c r="D89" s="83"/>
      <c r="E89" s="83"/>
      <c r="F89" s="40" t="s">
        <v>149</v>
      </c>
      <c r="G89" s="32"/>
      <c r="H89" s="32"/>
      <c r="I89" s="28"/>
      <c r="J89" s="27"/>
      <c r="K89" s="29"/>
      <c r="L89" s="30"/>
      <c r="M89" s="30"/>
      <c r="N89" s="31"/>
    </row>
    <row r="90" spans="1:14" ht="24.75" customHeight="1" x14ac:dyDescent="0.2">
      <c r="A90" s="100" t="s">
        <v>116</v>
      </c>
      <c r="B90" s="96" t="s">
        <v>155</v>
      </c>
      <c r="C90" s="91" t="s">
        <v>110</v>
      </c>
      <c r="D90" s="84">
        <v>88098</v>
      </c>
      <c r="E90" s="84">
        <v>78152.399999999994</v>
      </c>
      <c r="F90" s="78">
        <f>D90/E90*100</f>
        <v>112.72590477067882</v>
      </c>
      <c r="I90" s="28"/>
      <c r="J90" s="27"/>
      <c r="K90" s="29"/>
      <c r="L90" s="30"/>
      <c r="M90" s="30"/>
      <c r="N90" s="31"/>
    </row>
    <row r="91" spans="1:14" ht="45.75" customHeight="1" x14ac:dyDescent="0.2">
      <c r="A91" s="100"/>
      <c r="B91" s="96"/>
      <c r="C91" s="91"/>
      <c r="D91" s="84"/>
      <c r="E91" s="84"/>
      <c r="F91" s="40" t="s">
        <v>153</v>
      </c>
      <c r="G91" s="32"/>
      <c r="I91" s="28"/>
      <c r="J91" s="27"/>
      <c r="K91" s="29"/>
      <c r="L91" s="30"/>
      <c r="M91" s="30"/>
      <c r="N91" s="31"/>
    </row>
    <row r="92" spans="1:14" ht="18.75" x14ac:dyDescent="0.2">
      <c r="A92" s="69" t="s">
        <v>117</v>
      </c>
      <c r="B92" s="72" t="s">
        <v>158</v>
      </c>
      <c r="C92" s="73" t="s">
        <v>81</v>
      </c>
      <c r="D92" s="75">
        <v>196</v>
      </c>
      <c r="E92" s="75">
        <v>168</v>
      </c>
      <c r="F92" s="78">
        <f>D92/E92*100</f>
        <v>116.66666666666667</v>
      </c>
    </row>
    <row r="93" spans="1:14" ht="18.75" x14ac:dyDescent="0.2">
      <c r="A93" s="69" t="s">
        <v>118</v>
      </c>
      <c r="B93" s="72" t="s">
        <v>157</v>
      </c>
      <c r="C93" s="73" t="s">
        <v>119</v>
      </c>
      <c r="D93" s="43">
        <f>D92/93761*100</f>
        <v>0.20904213905568414</v>
      </c>
      <c r="E93" s="43">
        <f>E92/93761*100</f>
        <v>0.17917897633344354</v>
      </c>
      <c r="F93" s="45">
        <f>D93/E93*100</f>
        <v>116.66666666666667</v>
      </c>
      <c r="G93" s="13"/>
    </row>
    <row r="94" spans="1:14" ht="18.75" x14ac:dyDescent="0.3">
      <c r="A94" s="141" t="s">
        <v>120</v>
      </c>
      <c r="B94" s="142" t="s">
        <v>156</v>
      </c>
      <c r="C94" s="143"/>
      <c r="D94" s="143"/>
      <c r="E94" s="143"/>
      <c r="F94" s="144"/>
    </row>
    <row r="95" spans="1:14" ht="18.75" x14ac:dyDescent="0.2">
      <c r="A95" s="40" t="s">
        <v>121</v>
      </c>
      <c r="B95" s="46" t="s">
        <v>122</v>
      </c>
      <c r="C95" s="73" t="s">
        <v>77</v>
      </c>
      <c r="D95" s="75">
        <v>33</v>
      </c>
      <c r="E95" s="75">
        <v>28</v>
      </c>
      <c r="F95" s="43">
        <f>D95/E95*100</f>
        <v>117.85714285714286</v>
      </c>
      <c r="G95" s="15"/>
    </row>
    <row r="96" spans="1:14" ht="18.75" x14ac:dyDescent="0.2">
      <c r="A96" s="40" t="s">
        <v>123</v>
      </c>
      <c r="B96" s="46" t="s">
        <v>124</v>
      </c>
      <c r="C96" s="73" t="s">
        <v>81</v>
      </c>
      <c r="D96" s="75">
        <v>3</v>
      </c>
      <c r="E96" s="75">
        <v>3</v>
      </c>
      <c r="F96" s="43">
        <v>100</v>
      </c>
      <c r="G96" s="15"/>
    </row>
    <row r="97" spans="1:7" ht="18.75" x14ac:dyDescent="0.2">
      <c r="A97" s="40" t="s">
        <v>125</v>
      </c>
      <c r="B97" s="46" t="s">
        <v>126</v>
      </c>
      <c r="C97" s="73" t="s">
        <v>81</v>
      </c>
      <c r="D97" s="75">
        <v>42</v>
      </c>
      <c r="E97" s="75">
        <v>36</v>
      </c>
      <c r="F97" s="43">
        <f>D97/E97*100</f>
        <v>116.66666666666667</v>
      </c>
      <c r="G97" s="15"/>
    </row>
    <row r="99" spans="1:7" ht="9" customHeight="1" x14ac:dyDescent="0.2"/>
    <row r="100" spans="1:7" ht="41.1" customHeight="1" x14ac:dyDescent="0.2">
      <c r="C100" s="33" t="s">
        <v>127</v>
      </c>
      <c r="D100" s="33" t="s">
        <v>128</v>
      </c>
    </row>
    <row r="101" spans="1:7" ht="18.75" x14ac:dyDescent="0.3">
      <c r="B101" s="34" t="s">
        <v>129</v>
      </c>
      <c r="C101" s="35">
        <v>93.760999999999996</v>
      </c>
      <c r="D101" s="36">
        <v>94.902000000000001</v>
      </c>
    </row>
  </sheetData>
  <mergeCells count="88">
    <mergeCell ref="A1:F1"/>
    <mergeCell ref="A2:F2"/>
    <mergeCell ref="B29:F29"/>
    <mergeCell ref="B56:F56"/>
    <mergeCell ref="B94:F94"/>
    <mergeCell ref="A3:A5"/>
    <mergeCell ref="A11:A14"/>
    <mergeCell ref="A54:A55"/>
    <mergeCell ref="A57:A58"/>
    <mergeCell ref="A61:A62"/>
    <mergeCell ref="A63:A64"/>
    <mergeCell ref="A65:A66"/>
    <mergeCell ref="A68:A69"/>
    <mergeCell ref="A72:A73"/>
    <mergeCell ref="A74:A75"/>
    <mergeCell ref="A77:A78"/>
    <mergeCell ref="A79:A80"/>
    <mergeCell ref="A81:A82"/>
    <mergeCell ref="A84:A85"/>
    <mergeCell ref="A86:A87"/>
    <mergeCell ref="A88:A89"/>
    <mergeCell ref="A90:A91"/>
    <mergeCell ref="B3:B5"/>
    <mergeCell ref="B54:B55"/>
    <mergeCell ref="B57:B58"/>
    <mergeCell ref="B61:B62"/>
    <mergeCell ref="B63:B64"/>
    <mergeCell ref="B65:B66"/>
    <mergeCell ref="B68:B69"/>
    <mergeCell ref="B70:B71"/>
    <mergeCell ref="B72:B73"/>
    <mergeCell ref="B74:B75"/>
    <mergeCell ref="B77:B78"/>
    <mergeCell ref="B79:B80"/>
    <mergeCell ref="B81:B82"/>
    <mergeCell ref="B84:B85"/>
    <mergeCell ref="B86:B87"/>
    <mergeCell ref="B90:B91"/>
    <mergeCell ref="C3:C5"/>
    <mergeCell ref="C57:C58"/>
    <mergeCell ref="C61:C62"/>
    <mergeCell ref="C63:C64"/>
    <mergeCell ref="C65:C66"/>
    <mergeCell ref="C68:C69"/>
    <mergeCell ref="C70:C71"/>
    <mergeCell ref="C72:C73"/>
    <mergeCell ref="C74:C75"/>
    <mergeCell ref="C77:C78"/>
    <mergeCell ref="C79:C80"/>
    <mergeCell ref="C81:C82"/>
    <mergeCell ref="C84:C85"/>
    <mergeCell ref="C86:C87"/>
    <mergeCell ref="D79:D80"/>
    <mergeCell ref="D81:D82"/>
    <mergeCell ref="D84:D85"/>
    <mergeCell ref="D86:D87"/>
    <mergeCell ref="B88:B89"/>
    <mergeCell ref="D68:D69"/>
    <mergeCell ref="D70:D71"/>
    <mergeCell ref="D72:D73"/>
    <mergeCell ref="D74:D75"/>
    <mergeCell ref="D77:D78"/>
    <mergeCell ref="D4:D5"/>
    <mergeCell ref="D57:D58"/>
    <mergeCell ref="D61:D62"/>
    <mergeCell ref="D63:D64"/>
    <mergeCell ref="D65:D66"/>
    <mergeCell ref="E86:E87"/>
    <mergeCell ref="C88:C89"/>
    <mergeCell ref="C90:C91"/>
    <mergeCell ref="E88:E89"/>
    <mergeCell ref="E90:E91"/>
    <mergeCell ref="F3:F5"/>
    <mergeCell ref="D88:D89"/>
    <mergeCell ref="D90:D91"/>
    <mergeCell ref="E4:E5"/>
    <mergeCell ref="E57:E58"/>
    <mergeCell ref="E61:E62"/>
    <mergeCell ref="E63:E64"/>
    <mergeCell ref="E65:E66"/>
    <mergeCell ref="E68:E69"/>
    <mergeCell ref="E70:E71"/>
    <mergeCell ref="E72:E73"/>
    <mergeCell ref="E74:E75"/>
    <mergeCell ref="E77:E78"/>
    <mergeCell ref="E79:E80"/>
    <mergeCell ref="E81:E82"/>
    <mergeCell ref="E84:E85"/>
  </mergeCells>
  <pageMargins left="0.17" right="0.09" top="0.26" bottom="0.16" header="0.17" footer="0.16"/>
  <pageSetup paperSize="9" scale="9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>
      <selection activeCell="D11" sqref="D11"/>
    </sheetView>
  </sheetViews>
  <sheetFormatPr defaultColWidth="9.140625" defaultRowHeight="12.75" x14ac:dyDescent="0.2"/>
  <sheetData>
    <row r="1" spans="1:3" x14ac:dyDescent="0.2">
      <c r="A1" t="s">
        <v>130</v>
      </c>
      <c r="B1" t="s">
        <v>131</v>
      </c>
      <c r="C1" t="s">
        <v>132</v>
      </c>
    </row>
    <row r="2" spans="1:3" x14ac:dyDescent="0.2">
      <c r="A2" t="s">
        <v>133</v>
      </c>
      <c r="B2">
        <v>1</v>
      </c>
      <c r="C2" s="1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Export List_115,59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Гребенкина Маргарита Геннадьевна</cp:lastModifiedBy>
  <cp:lastPrinted>2025-12-08T13:28:00Z</cp:lastPrinted>
  <dcterms:created xsi:type="dcterms:W3CDTF">1996-10-08T23:32:00Z</dcterms:created>
  <dcterms:modified xsi:type="dcterms:W3CDTF">2026-08-20T13:48:16Z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896C4265D553431BBFCA3DB774855307_13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