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L35" i="1"/>
  <c r="M35" i="1"/>
  <c r="N35" i="1"/>
  <c r="J35" i="1"/>
  <c r="K61" i="1" l="1"/>
  <c r="L61" i="1"/>
  <c r="M61" i="1"/>
  <c r="N61" i="1"/>
  <c r="J61" i="1"/>
  <c r="K235" i="1" l="1"/>
  <c r="L235" i="1"/>
  <c r="M235" i="1"/>
  <c r="N235" i="1"/>
  <c r="J235" i="1"/>
  <c r="K460" i="1"/>
  <c r="L460" i="1"/>
  <c r="M460" i="1"/>
  <c r="N460" i="1"/>
  <c r="J460" i="1"/>
  <c r="K256" i="1"/>
  <c r="L256" i="1"/>
  <c r="M256" i="1"/>
  <c r="N256" i="1"/>
  <c r="J256" i="1"/>
  <c r="L143" i="1" l="1"/>
  <c r="K143" i="1"/>
  <c r="M143" i="1"/>
  <c r="N143" i="1"/>
  <c r="J143" i="1"/>
  <c r="K147" i="1"/>
  <c r="L147" i="1"/>
  <c r="M147" i="1"/>
  <c r="N147" i="1"/>
  <c r="J147" i="1"/>
  <c r="K145" i="1"/>
  <c r="L145" i="1"/>
  <c r="M145" i="1"/>
  <c r="N145" i="1"/>
  <c r="J145" i="1"/>
  <c r="K448" i="1" l="1"/>
  <c r="L448" i="1"/>
  <c r="M448" i="1"/>
  <c r="N448" i="1"/>
  <c r="J448" i="1"/>
  <c r="K179" i="1" l="1"/>
  <c r="L179" i="1"/>
  <c r="M179" i="1"/>
  <c r="N179" i="1"/>
  <c r="J179" i="1"/>
  <c r="K171" i="1"/>
  <c r="L171" i="1"/>
  <c r="M171" i="1"/>
  <c r="N171" i="1"/>
  <c r="J171" i="1"/>
  <c r="K163" i="1"/>
  <c r="L163" i="1"/>
  <c r="M163" i="1"/>
  <c r="N163" i="1"/>
  <c r="J163" i="1"/>
  <c r="K149" i="1"/>
  <c r="L149" i="1"/>
  <c r="M149" i="1"/>
  <c r="N149" i="1"/>
  <c r="J149" i="1"/>
  <c r="K369" i="1" l="1"/>
  <c r="L369" i="1"/>
  <c r="M369" i="1"/>
  <c r="N369" i="1"/>
  <c r="J369" i="1"/>
  <c r="M85" i="1" l="1"/>
  <c r="N85" i="1"/>
  <c r="J85" i="1"/>
  <c r="K107" i="1"/>
  <c r="L107" i="1"/>
  <c r="M107" i="1"/>
  <c r="N107" i="1"/>
  <c r="J107" i="1"/>
  <c r="K101" i="1"/>
  <c r="L101" i="1"/>
  <c r="M101" i="1"/>
  <c r="N101" i="1"/>
  <c r="J101" i="1"/>
  <c r="E381" i="1" l="1"/>
  <c r="F381" i="1" s="1"/>
  <c r="G381" i="1" s="1"/>
  <c r="H381" i="1" s="1"/>
  <c r="I381" i="1" s="1"/>
  <c r="K229" i="1" l="1"/>
  <c r="L229" i="1"/>
  <c r="M229" i="1"/>
  <c r="N229" i="1"/>
  <c r="J229" i="1"/>
  <c r="K240" i="1"/>
  <c r="L240" i="1"/>
  <c r="M240" i="1"/>
  <c r="N240" i="1"/>
  <c r="J240" i="1"/>
  <c r="K414" i="1"/>
  <c r="L414" i="1"/>
  <c r="M414" i="1"/>
  <c r="N414" i="1"/>
  <c r="J414" i="1"/>
  <c r="K412" i="1"/>
  <c r="L412" i="1"/>
  <c r="M412" i="1"/>
  <c r="N412" i="1"/>
  <c r="J412" i="1"/>
  <c r="K363" i="1" l="1"/>
  <c r="L363" i="1"/>
  <c r="M363" i="1"/>
  <c r="N363" i="1"/>
  <c r="J363" i="1"/>
  <c r="K38" i="1"/>
  <c r="L38" i="1"/>
  <c r="M38" i="1"/>
  <c r="N38" i="1"/>
  <c r="J38" i="1"/>
  <c r="K32" i="1"/>
  <c r="L32" i="1"/>
  <c r="M32" i="1"/>
  <c r="N32" i="1"/>
  <c r="J32" i="1"/>
  <c r="K29" i="1"/>
  <c r="L29" i="1"/>
  <c r="M29" i="1"/>
  <c r="N29" i="1"/>
  <c r="J29" i="1"/>
  <c r="K203" i="1"/>
  <c r="L203" i="1"/>
  <c r="M203" i="1"/>
  <c r="N203" i="1"/>
  <c r="J203" i="1"/>
  <c r="K213" i="1"/>
  <c r="L213" i="1"/>
  <c r="M213" i="1"/>
  <c r="N213" i="1"/>
  <c r="J213" i="1"/>
  <c r="L26" i="1" l="1"/>
  <c r="K26" i="1"/>
  <c r="M26" i="1"/>
  <c r="N26" i="1"/>
  <c r="J26" i="1"/>
  <c r="K418" i="1"/>
  <c r="K407" i="1" s="1"/>
  <c r="L418" i="1"/>
  <c r="L407" i="1" s="1"/>
  <c r="M418" i="1"/>
  <c r="M407" i="1" s="1"/>
  <c r="N418" i="1"/>
  <c r="N407" i="1" s="1"/>
  <c r="J418" i="1"/>
  <c r="J407" i="1" s="1"/>
  <c r="K405" i="1"/>
  <c r="L405" i="1"/>
  <c r="M405" i="1"/>
  <c r="N405" i="1"/>
  <c r="J405" i="1"/>
  <c r="K403" i="1"/>
  <c r="L403" i="1"/>
  <c r="M403" i="1"/>
  <c r="N403" i="1"/>
  <c r="J403" i="1"/>
  <c r="K401" i="1"/>
  <c r="J401" i="1"/>
  <c r="K420" i="1"/>
  <c r="L420" i="1"/>
  <c r="M420" i="1"/>
  <c r="N420" i="1"/>
  <c r="J420" i="1"/>
  <c r="L410" i="1" l="1"/>
  <c r="M410" i="1"/>
  <c r="L401" i="1"/>
  <c r="L399" i="1" s="1"/>
  <c r="N410" i="1"/>
  <c r="K399" i="1"/>
  <c r="J399" i="1"/>
  <c r="J410" i="1"/>
  <c r="K410" i="1"/>
  <c r="N401" i="1"/>
  <c r="N399" i="1" s="1"/>
  <c r="M401" i="1"/>
  <c r="M399" i="1" s="1"/>
  <c r="K381" i="1"/>
  <c r="K371" i="1" s="1"/>
  <c r="K365" i="1" s="1"/>
  <c r="K358" i="1" s="1"/>
  <c r="L381" i="1"/>
  <c r="L371" i="1" s="1"/>
  <c r="L365" i="1" s="1"/>
  <c r="L358" i="1" s="1"/>
  <c r="M381" i="1"/>
  <c r="M371" i="1" s="1"/>
  <c r="M365" i="1" s="1"/>
  <c r="M358" i="1" s="1"/>
  <c r="N381" i="1"/>
  <c r="N371" i="1" s="1"/>
  <c r="N365" i="1" s="1"/>
  <c r="N358" i="1" s="1"/>
  <c r="J381" i="1"/>
  <c r="J371" i="1" s="1"/>
  <c r="J365" i="1" s="1"/>
  <c r="J358" i="1" s="1"/>
  <c r="K243" i="1"/>
  <c r="L243" i="1"/>
  <c r="M243" i="1"/>
  <c r="N243" i="1"/>
  <c r="J243" i="1"/>
  <c r="K21" i="1"/>
  <c r="K472" i="1" s="1"/>
  <c r="L21" i="1"/>
  <c r="L472" i="1" s="1"/>
  <c r="M21" i="1"/>
  <c r="M472" i="1" s="1"/>
  <c r="N21" i="1"/>
  <c r="N472" i="1" s="1"/>
  <c r="J21" i="1"/>
  <c r="J472" i="1" s="1"/>
  <c r="K19" i="1"/>
  <c r="K470" i="1" s="1"/>
  <c r="L19" i="1"/>
  <c r="L470" i="1" s="1"/>
  <c r="M19" i="1"/>
  <c r="M470" i="1" s="1"/>
  <c r="N19" i="1"/>
  <c r="N470" i="1" s="1"/>
  <c r="J19" i="1"/>
  <c r="J470" i="1" s="1"/>
  <c r="J367" i="1" l="1"/>
  <c r="N367" i="1"/>
  <c r="M367" i="1"/>
  <c r="K367" i="1"/>
  <c r="L367" i="1"/>
  <c r="M221" i="1"/>
  <c r="L221" i="1"/>
  <c r="J221" i="1"/>
  <c r="K221" i="1"/>
  <c r="N221" i="1"/>
  <c r="K328" i="1"/>
  <c r="L328" i="1"/>
  <c r="M328" i="1"/>
  <c r="N328" i="1"/>
  <c r="J328" i="1"/>
  <c r="K117" i="1"/>
  <c r="L117" i="1"/>
  <c r="M117" i="1"/>
  <c r="N117" i="1"/>
  <c r="J117" i="1"/>
  <c r="K314" i="1"/>
  <c r="L314" i="1"/>
  <c r="M314" i="1"/>
  <c r="N314" i="1"/>
  <c r="J314" i="1"/>
  <c r="K304" i="1"/>
  <c r="L304" i="1"/>
  <c r="M304" i="1"/>
  <c r="N304" i="1"/>
  <c r="J304" i="1"/>
  <c r="K294" i="1"/>
  <c r="L294" i="1"/>
  <c r="M294" i="1"/>
  <c r="N294" i="1"/>
  <c r="J294" i="1"/>
  <c r="K284" i="1"/>
  <c r="L284" i="1"/>
  <c r="M284" i="1"/>
  <c r="N284" i="1"/>
  <c r="J284" i="1"/>
  <c r="K276" i="1" l="1"/>
  <c r="L276" i="1"/>
  <c r="M276" i="1"/>
  <c r="N276" i="1"/>
  <c r="J276" i="1"/>
  <c r="K264" i="1"/>
  <c r="L264" i="1"/>
  <c r="M264" i="1"/>
  <c r="N264" i="1"/>
  <c r="J264" i="1"/>
  <c r="N245" i="1"/>
  <c r="K245" i="1"/>
  <c r="L245" i="1"/>
  <c r="M245" i="1"/>
  <c r="J245" i="1"/>
  <c r="K187" i="1" l="1"/>
  <c r="L187" i="1"/>
  <c r="M187" i="1"/>
  <c r="N187" i="1"/>
  <c r="J187" i="1"/>
  <c r="K157" i="1"/>
  <c r="L157" i="1"/>
  <c r="M157" i="1"/>
  <c r="N157" i="1"/>
  <c r="J157" i="1"/>
  <c r="K141" i="1"/>
  <c r="L141" i="1"/>
  <c r="M141" i="1"/>
  <c r="N141" i="1"/>
  <c r="J141" i="1"/>
  <c r="K129" i="1"/>
  <c r="L129" i="1"/>
  <c r="M129" i="1"/>
  <c r="N129" i="1"/>
  <c r="J129" i="1"/>
  <c r="K123" i="1" l="1"/>
  <c r="L123" i="1"/>
  <c r="M123" i="1"/>
  <c r="N123" i="1"/>
  <c r="J123" i="1"/>
  <c r="K93" i="1"/>
  <c r="L93" i="1"/>
  <c r="M93" i="1"/>
  <c r="N93" i="1"/>
  <c r="J93" i="1"/>
  <c r="K87" i="1"/>
  <c r="L87" i="1"/>
  <c r="M87" i="1"/>
  <c r="N87" i="1"/>
  <c r="J87" i="1"/>
  <c r="K81" i="1"/>
  <c r="L81" i="1"/>
  <c r="M81" i="1"/>
  <c r="N81" i="1"/>
  <c r="J81" i="1"/>
  <c r="K71" i="1"/>
  <c r="L71" i="1"/>
  <c r="M71" i="1"/>
  <c r="N71" i="1"/>
  <c r="J71" i="1"/>
  <c r="K53" i="1"/>
  <c r="L53" i="1"/>
  <c r="M53" i="1"/>
  <c r="N53" i="1"/>
  <c r="J53" i="1"/>
  <c r="K41" i="1"/>
  <c r="L41" i="1"/>
  <c r="M41" i="1"/>
  <c r="N41" i="1"/>
  <c r="J41" i="1"/>
  <c r="K322" i="1" l="1"/>
  <c r="L322" i="1"/>
  <c r="M322" i="1"/>
  <c r="N322" i="1"/>
  <c r="J322" i="1"/>
  <c r="K346" i="1"/>
  <c r="K23" i="1" s="1"/>
  <c r="K474" i="1" s="1"/>
  <c r="L346" i="1"/>
  <c r="L23" i="1" s="1"/>
  <c r="L474" i="1" s="1"/>
  <c r="M346" i="1"/>
  <c r="M23" i="1" s="1"/>
  <c r="M474" i="1" s="1"/>
  <c r="N346" i="1"/>
  <c r="N23" i="1" s="1"/>
  <c r="N474" i="1" s="1"/>
  <c r="J346" i="1"/>
  <c r="J23" i="1" s="1"/>
  <c r="J474" i="1" s="1"/>
  <c r="K344" i="1"/>
  <c r="K17" i="1" s="1"/>
  <c r="L344" i="1"/>
  <c r="M344" i="1"/>
  <c r="M17" i="1" s="1"/>
  <c r="M468" i="1" s="1"/>
  <c r="N344" i="1"/>
  <c r="J344" i="1"/>
  <c r="K351" i="1"/>
  <c r="L351" i="1"/>
  <c r="M351" i="1"/>
  <c r="N351" i="1"/>
  <c r="J351" i="1"/>
  <c r="M466" i="1" l="1"/>
  <c r="K14" i="1"/>
  <c r="K468" i="1"/>
  <c r="K466" i="1" s="1"/>
  <c r="L342" i="1"/>
  <c r="L17" i="1"/>
  <c r="J342" i="1"/>
  <c r="J17" i="1"/>
  <c r="N342" i="1"/>
  <c r="N17" i="1"/>
  <c r="M14" i="1"/>
  <c r="K342" i="1"/>
  <c r="M342" i="1"/>
  <c r="N14" i="1" l="1"/>
  <c r="N468" i="1"/>
  <c r="N466" i="1" s="1"/>
  <c r="L14" i="1"/>
  <c r="L468" i="1"/>
  <c r="L466" i="1" s="1"/>
  <c r="J14" i="1"/>
  <c r="J468" i="1"/>
  <c r="J466" i="1" s="1"/>
</calcChain>
</file>

<file path=xl/sharedStrings.xml><?xml version="1.0" encoding="utf-8"?>
<sst xmlns="http://schemas.openxmlformats.org/spreadsheetml/2006/main" count="735" uniqueCount="350">
  <si>
    <t>Приложение к постановлению</t>
  </si>
  <si>
    <t xml:space="preserve">администрации городского округа </t>
  </si>
  <si>
    <t>город Елец</t>
  </si>
  <si>
    <t>План мероприятий по реализации Стратегии социально-экономического развития</t>
  </si>
  <si>
    <t>городского округа город Елец Липецкой области на период до 2024 года</t>
  </si>
  <si>
    <t>№ п/п</t>
  </si>
  <si>
    <t>Наименование цели, задачи, мероприятия, ключевого события</t>
  </si>
  <si>
    <t>Содержание мероприятий</t>
  </si>
  <si>
    <t>Показатель, его целевое значение, ожидаемый результат реализации мероприятий</t>
  </si>
  <si>
    <t>Факт 2019 года</t>
  </si>
  <si>
    <t>2020 год</t>
  </si>
  <si>
    <t>2021 год</t>
  </si>
  <si>
    <t>2022 год</t>
  </si>
  <si>
    <t>2023 год</t>
  </si>
  <si>
    <t>2024 год</t>
  </si>
  <si>
    <t>Источники и объемы финансирования, тыс. рублей</t>
  </si>
  <si>
    <t>Срок реализации (годы)</t>
  </si>
  <si>
    <t>Ответственный исполнитель</t>
  </si>
  <si>
    <t>Цель 1: повышение качества жизни населения</t>
  </si>
  <si>
    <r>
      <rPr>
        <u/>
        <sz val="10"/>
        <color theme="1"/>
        <rFont val="Times New Roman"/>
        <family val="1"/>
        <charset val="204"/>
      </rPr>
      <t>Индикатор 1:</t>
    </r>
    <r>
      <rPr>
        <sz val="10"/>
        <color theme="1"/>
        <rFont val="Times New Roman"/>
        <family val="1"/>
        <charset val="204"/>
      </rPr>
      <t xml:space="preserve"> рождаемость населения,  на 1 тыс.человек</t>
    </r>
  </si>
  <si>
    <r>
      <rPr>
        <u/>
        <sz val="10"/>
        <color theme="1"/>
        <rFont val="Times New Roman"/>
        <family val="1"/>
        <charset val="204"/>
      </rPr>
      <t>Индикатор 2</t>
    </r>
    <r>
      <rPr>
        <sz val="10"/>
        <color theme="1"/>
        <rFont val="Times New Roman"/>
        <family val="1"/>
        <charset val="204"/>
      </rPr>
      <t>: смертность населения, на 1 тыс.человек</t>
    </r>
  </si>
  <si>
    <r>
      <rPr>
        <u/>
        <sz val="10"/>
        <color theme="1"/>
        <rFont val="Times New Roman"/>
        <family val="1"/>
        <charset val="204"/>
      </rPr>
      <t>Индикатор 3</t>
    </r>
    <r>
      <rPr>
        <sz val="10"/>
        <color theme="1"/>
        <rFont val="Times New Roman"/>
        <family val="1"/>
        <charset val="204"/>
      </rPr>
      <t>: естественная убыль населения, на 1 тыс.человек</t>
    </r>
  </si>
  <si>
    <r>
      <rPr>
        <u/>
        <sz val="10"/>
        <color theme="1"/>
        <rFont val="Times New Roman"/>
        <family val="1"/>
        <charset val="204"/>
      </rPr>
      <t>Индикатор 4</t>
    </r>
    <r>
      <rPr>
        <sz val="10"/>
        <color theme="1"/>
        <rFont val="Times New Roman"/>
        <family val="1"/>
        <charset val="204"/>
      </rPr>
      <t>: ввод в действие жилых домов за счет всех источников финансирования, тыс. кв.метров</t>
    </r>
  </si>
  <si>
    <r>
      <rPr>
        <u/>
        <sz val="10"/>
        <color theme="1"/>
        <rFont val="Times New Roman"/>
        <family val="1"/>
        <charset val="204"/>
      </rPr>
      <t>Индикатор 5</t>
    </r>
    <r>
      <rPr>
        <sz val="10"/>
        <color theme="1"/>
        <rFont val="Times New Roman"/>
        <family val="1"/>
        <charset val="204"/>
      </rPr>
      <t>: ввод в действие жилых домов за счет всех источников финансирования на 1 человека, кв.метров</t>
    </r>
  </si>
  <si>
    <t>Задача 1.1: повышение  качества и доступности оказания услуг в сфере образования, культуры, физической культуры и спорта, молодежной политики города Ельца</t>
  </si>
  <si>
    <r>
      <rPr>
        <u/>
        <sz val="10"/>
        <color theme="1"/>
        <rFont val="Times New Roman"/>
        <family val="1"/>
        <charset val="204"/>
      </rPr>
      <t>Показатель 2</t>
    </r>
    <r>
      <rPr>
        <sz val="10"/>
        <color theme="1"/>
        <rFont val="Times New Roman"/>
        <family val="1"/>
        <charset val="204"/>
      </rPr>
      <t>: доля выпускников  муниципальных общеобразовательных учреждений, не получивших  аттестат о среднем образовании, в общей численности выпускников муниципальных  общеобразовательных учреждений, %</t>
    </r>
  </si>
  <si>
    <r>
      <rPr>
        <u/>
        <sz val="10"/>
        <color theme="1"/>
        <rFont val="Times New Roman"/>
        <family val="1"/>
        <charset val="204"/>
      </rPr>
      <t>Показатель 3</t>
    </r>
    <r>
      <rPr>
        <sz val="10"/>
        <color theme="1"/>
        <rFont val="Times New Roman"/>
        <family val="1"/>
        <charset val="204"/>
      </rPr>
      <t>: доля населения, систематически занимающегося физической культурой и спортом, %</t>
    </r>
  </si>
  <si>
    <r>
      <rPr>
        <u/>
        <sz val="10"/>
        <color theme="1"/>
        <rFont val="Times New Roman"/>
        <family val="1"/>
        <charset val="204"/>
      </rPr>
      <t>Показатель 4</t>
    </r>
    <r>
      <rPr>
        <sz val="10"/>
        <color theme="1"/>
        <rFont val="Times New Roman"/>
        <family val="1"/>
        <charset val="204"/>
      </rPr>
      <t>: доля муниципальных образовательных организаций (за исключением детских садов), в которых созданы отряды (объединения) поддержки добровольчества (волонтерства), %</t>
    </r>
  </si>
  <si>
    <r>
      <rPr>
        <u/>
        <sz val="10"/>
        <color theme="1"/>
        <rFont val="Times New Roman"/>
        <family val="1"/>
        <charset val="204"/>
      </rPr>
      <t>Показатель 5</t>
    </r>
    <r>
      <rPr>
        <sz val="10"/>
        <color theme="1"/>
        <rFont val="Times New Roman"/>
        <family val="1"/>
        <charset val="204"/>
      </rPr>
      <t>: количество некоммерческих организаций, реализующих социально значимые проекты на территории города Ельца за счет бюджетных средств, единиц</t>
    </r>
  </si>
  <si>
    <r>
      <rPr>
        <u/>
        <sz val="10"/>
        <color theme="1"/>
        <rFont val="Times New Roman"/>
        <family val="1"/>
        <charset val="204"/>
      </rPr>
      <t>Показатель 6</t>
    </r>
    <r>
      <rPr>
        <sz val="10"/>
        <color theme="1"/>
        <rFont val="Times New Roman"/>
        <family val="1"/>
        <charset val="204"/>
      </rPr>
      <t xml:space="preserve">: доля муниципальных учреждений культуры, здания которых находятся в аварийном состоянии  или требуют капитального ремонта, в общем количестве муниципальных учреждений культуры, % </t>
    </r>
  </si>
  <si>
    <r>
      <rPr>
        <u/>
        <sz val="10"/>
        <color theme="1"/>
        <rFont val="Times New Roman"/>
        <family val="1"/>
        <charset val="204"/>
      </rPr>
      <t>Показатель 7</t>
    </r>
    <r>
      <rPr>
        <sz val="10"/>
        <color theme="1"/>
        <rFont val="Times New Roman"/>
        <family val="1"/>
        <charset val="204"/>
      </rPr>
      <t>: удельный вес населения, участвующего в культурно-досуговых мероприятиях, проводимых муниципальными учреждениями культуры, %</t>
    </r>
  </si>
  <si>
    <t>Мероприятие 1: повышение квалификации педагогических работников и переподготовка руководителей муниципальных образовательных учреждений</t>
  </si>
  <si>
    <t xml:space="preserve">Обучение на курсах повышения квалификации педагогических работников и руководителей муниципальных учреждений </t>
  </si>
  <si>
    <t>Мероприятие 2: организация отдыха детей в МАУ ДОЦ г.Ельца "Белая березка"</t>
  </si>
  <si>
    <t xml:space="preserve">Ресурсное обеспечение деятельности, укрепление и повышение уровня защиты сооружений материально-технической базы МАУ ДОЦ г.Ельца «Белая березка»  </t>
  </si>
  <si>
    <t>Мероприятие 3: организация отдыха детей на базе общеобразовательных учреждений</t>
  </si>
  <si>
    <t xml:space="preserve">Организация отдыха детей в  общеобразовательных учреждениях в период осенних, весенних и летних каникул </t>
  </si>
  <si>
    <t>Мероприятие 4: организация профильных палаточных лагерей, организация и проведение многодневных походов, экспедиций образовательными учреждениями города</t>
  </si>
  <si>
    <t>Проведение многодневных походов, экспедиций, организация профильных палаточных лагерей</t>
  </si>
  <si>
    <t>Мероприятие 5: обеспечение условий для обучения, воспитания и содержания детей в муниципальных дошкольных образовательных учреждениях, реализующих программу дошкольного образования</t>
  </si>
  <si>
    <t xml:space="preserve">Предоставление общедоступного и бесплатного дошкольного образования путем финансового обеспечения деятельности 30 дошкольных учреждений города  </t>
  </si>
  <si>
    <t>Мероприятие 6: обеспечение условий для предоставления дошкольного общего, начального общего, основного общего, среднего общего образования в муниципальных общеобразовательных учреждениях</t>
  </si>
  <si>
    <t>Создание условий для предоставления общедоступного дополнительного образования детей путем финансового обеспечения деятельности 3 учреждений дополнительного образования детей</t>
  </si>
  <si>
    <t>Проведение реконструкции и капитального ремонта объектов образовательных учреждений</t>
  </si>
  <si>
    <t>Задача 1.3: обеспечение безопасности жизнедеятельности и защита населения города Ельца от чрезвычайных ситуаций природного и техногенного характера</t>
  </si>
  <si>
    <t>Администрация городского округа город Елец в лице отдела по мобилизационной работе администрации городского округа город Елец (далее - отдел по мобилизационной работе)</t>
  </si>
  <si>
    <t>Мероприятие 1: профилактика терроризма и экстремизма</t>
  </si>
  <si>
    <r>
      <rPr>
        <u/>
        <sz val="10"/>
        <color theme="1"/>
        <rFont val="Times New Roman"/>
        <family val="1"/>
        <charset val="204"/>
      </rPr>
      <t>Показатель:</t>
    </r>
    <r>
      <rPr>
        <sz val="10"/>
        <color theme="1"/>
        <rFont val="Times New Roman"/>
        <family val="1"/>
        <charset val="204"/>
      </rPr>
      <t xml:space="preserve"> доля преступлений террористического и экстремистского характера от общего количества зарегистрированных преступлений на территории городского округа город Елец, %</t>
    </r>
  </si>
  <si>
    <t>2020-2024</t>
  </si>
  <si>
    <t>Отдел по мобилизационной работе</t>
  </si>
  <si>
    <t>Мероприятие 2: обеспечение профилактики, предупреждения и ликвидации чрезвычайных ситуаций, угрожающих безопасности жизнедеятельности населения</t>
  </si>
  <si>
    <t>Обеспечение готовности МБУ «Аварийно-спасательная служба» города Ельца и МКУ «Управление гражданской защиты  города Ельца» к выполнению задач по предотвращению ЧС и минимизации и ликвидации последствий ЧС</t>
  </si>
  <si>
    <r>
      <rPr>
        <u/>
        <sz val="10"/>
        <color theme="1"/>
        <rFont val="Times New Roman"/>
        <family val="1"/>
        <charset val="204"/>
      </rPr>
      <t>Показатель:</t>
    </r>
    <r>
      <rPr>
        <sz val="10"/>
        <color theme="1"/>
        <rFont val="Times New Roman"/>
        <family val="1"/>
        <charset val="204"/>
      </rPr>
      <t xml:space="preserve"> количество чрезвычайных ситуаций природного и техногенного характера, % к предыдущему году</t>
    </r>
  </si>
  <si>
    <t>Всего, тыс. рублей</t>
  </si>
  <si>
    <t>в том числе бюджет городского округа город Елец, тыс. рублей</t>
  </si>
  <si>
    <t>внебюджетные источники, тыс. рублей</t>
  </si>
  <si>
    <t>Всего по задаче 1.3, тыс. рублей</t>
  </si>
  <si>
    <t xml:space="preserve"> - внебюджетные источники, тыс. рублей</t>
  </si>
  <si>
    <t xml:space="preserve"> - в том числе городской бюджет, тыс. рублей</t>
  </si>
  <si>
    <r>
      <rPr>
        <u/>
        <sz val="10"/>
        <color theme="1"/>
        <rFont val="Times New Roman"/>
        <family val="1"/>
        <charset val="204"/>
      </rPr>
      <t>Показатель 1</t>
    </r>
    <r>
      <rPr>
        <sz val="10"/>
        <color theme="1"/>
        <rFont val="Times New Roman"/>
        <family val="1"/>
        <charset val="204"/>
      </rPr>
      <t>: охват территории города Ельца комплексной автоматизированной информацционно-аналитической системой "Безопасный город", %</t>
    </r>
  </si>
  <si>
    <r>
      <rPr>
        <u/>
        <sz val="10"/>
        <color theme="1"/>
        <rFont val="Times New Roman"/>
        <family val="1"/>
        <charset val="204"/>
      </rPr>
      <t>Показатель 2</t>
    </r>
    <r>
      <rPr>
        <sz val="10"/>
        <color theme="1"/>
        <rFont val="Times New Roman"/>
        <family val="1"/>
        <charset val="204"/>
      </rPr>
      <t>:  количество зарегистрированных преступлений террористического и экстремистского характера, % к предыдущему году</t>
    </r>
  </si>
  <si>
    <t>2020-2022</t>
  </si>
  <si>
    <r>
      <rPr>
        <u/>
        <sz val="10"/>
        <color theme="1"/>
        <rFont val="Times New Roman"/>
        <family val="1"/>
        <charset val="204"/>
      </rPr>
      <t>Показатель:</t>
    </r>
    <r>
      <rPr>
        <sz val="10"/>
        <color theme="1"/>
        <rFont val="Times New Roman"/>
        <family val="1"/>
        <charset val="204"/>
      </rPr>
      <t xml:space="preserve"> количество семей, улучшивших жилищные условия, члены которых относятся к отдельным категориям граждан, единиц</t>
    </r>
  </si>
  <si>
    <t>Цель 3: повышение эффективности системы муниципального управления</t>
  </si>
  <si>
    <r>
      <rPr>
        <u/>
        <sz val="10"/>
        <color theme="1"/>
        <rFont val="Times New Roman"/>
        <family val="1"/>
        <charset val="204"/>
      </rPr>
      <t>Индикатор 1:</t>
    </r>
    <r>
      <rPr>
        <sz val="10"/>
        <color theme="1"/>
        <rFont val="Times New Roman"/>
        <family val="1"/>
        <charset val="204"/>
      </rPr>
      <t xml:space="preserve"> удовлетворенность населения деятельностью органов местного самоуправления городского округа, % от числа опрошенных</t>
    </r>
  </si>
  <si>
    <t>Управление образования администрации городского округа город Елец (далее - Управление образования)</t>
  </si>
  <si>
    <t>Управление образования</t>
  </si>
  <si>
    <t>Всего (городской бюджет), тыс. рублей</t>
  </si>
  <si>
    <t xml:space="preserve"> - областной бюджет, тыс. рублей</t>
  </si>
  <si>
    <t xml:space="preserve">  - внебюджетные источники, тыс. рублей</t>
  </si>
  <si>
    <t>Ключевое событие 1: капитальный ремонт здания МБДОУ детский сад № 29 (корпус 1, 2)</t>
  </si>
  <si>
    <t>Ключевой событие 3: проведение ремонтных работ для подготовки учреждений к новому учебному году</t>
  </si>
  <si>
    <t>Мероприятие 10: проведение реконструкции и капитального ремонта объектов учреждений физической культуры и спорта</t>
  </si>
  <si>
    <t>Выполнение работ по капитальному ремонту и реконструкции объектов муниципальных учреждений физической культуры и спорта</t>
  </si>
  <si>
    <t>Комитет по физической культуре и спорту администрации городского округа город Елец (далее - комитет по физической культуре и спорту)</t>
  </si>
  <si>
    <t>Мероприятие 11: популяризация физической культуры, массового спорта и здорового образа жизни; руководство организацией спортивной деятельности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</si>
  <si>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 xml:space="preserve">: количество зданий  (объектов) муниципальных учреждений физической культуры и спорта, которые требуют ремонта, капитального ремонта, реконструкции, единиц </t>
    </r>
  </si>
  <si>
    <r>
      <rPr>
        <u/>
        <sz val="10"/>
        <color theme="1"/>
        <rFont val="Times New Roman"/>
        <family val="1"/>
        <charset val="204"/>
      </rPr>
      <t>Показатель:</t>
    </r>
    <r>
      <rPr>
        <sz val="10"/>
        <color theme="1"/>
        <rFont val="Times New Roman"/>
        <family val="1"/>
        <charset val="204"/>
      </rPr>
      <t xml:space="preserve"> доля учителей и руководителей муниципальных общеобразовательных учреждений, прошедших повышение квалификации или профессиональную переподготовку, %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</si>
  <si>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количество детей школьного возраста до 15 лет (включительно), охваченных организованным отдыхом в МАУ ДОЦ г.Ельца "Белая березка", человек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</si>
  <si>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количество детей школьного возраста до 15 лет (включительно), охваченных организованным отдыхом на базе общеобразовательных учреждений, человек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</si>
  <si>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количество детей школьного возраста до 15 лет (включительно), охваченных организованным отдыхом в профильных палаточных лагерях, многодневных походах, экспедициях, человек</t>
    </r>
  </si>
  <si>
    <r>
      <rPr>
        <u/>
        <sz val="10"/>
        <color theme="1"/>
        <rFont val="Times New Roman"/>
        <family val="1"/>
        <charset val="204"/>
      </rPr>
      <t>Показатель:</t>
    </r>
    <r>
      <rPr>
        <sz val="10"/>
        <color theme="1"/>
        <rFont val="Times New Roman"/>
        <family val="1"/>
        <charset val="204"/>
      </rPr>
      <t xml:space="preserve"> доля детей в возрасте 1-6 лет, стоящих на учете для определения в муниципальные дошкольные образовательные учреждения, в общей численности детей в возрасте 1-6 лет, %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</si>
  <si>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предметам, %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</si>
  <si>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численность детей в возрасте 5-18 лет, получающих услуги по дополнительному образованию в сфере образования, человек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</si>
  <si>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доля муниципальных образовательных учреждений, соответствующих современным требованиям обучения, в общем количестве муниципальных образовательных учреждений, %</t>
    </r>
  </si>
  <si>
    <r>
      <rPr>
        <u/>
        <sz val="10"/>
        <color theme="1"/>
        <rFont val="Times New Roman"/>
        <family val="1"/>
        <charset val="204"/>
      </rPr>
      <t>Показатель:</t>
    </r>
    <r>
      <rPr>
        <sz val="10"/>
        <color theme="1"/>
        <rFont val="Times New Roman"/>
        <family val="1"/>
        <charset val="204"/>
      </rPr>
      <t xml:space="preserve"> доля зданий объектов муниципальных учреждений образования, которые требуют ремонта, капитального ремонта, реконструкции, от общего количества зданий муниципальных учреждений образования, %</t>
    </r>
  </si>
  <si>
    <t>Привлечение различных возрастных групп населения к занятиям физической культурой и спортом посредством  организации и проведения массовых физкультурных и спортивных мероприятий</t>
  </si>
  <si>
    <t xml:space="preserve">Показатель: количество проведенных спортивных мероприятий, единиц </t>
  </si>
  <si>
    <t>Мероприятие 12: организация эффективной деятельности муниципальных учреждений физической культуры и спорта</t>
  </si>
  <si>
    <t>Создание условий для эффективного функционирования муниципальных спортивных учреждений через финансовое обеспечение деятельности 6 учреждений физической культуры и спорта</t>
  </si>
  <si>
    <t>Показатель: количество посещений спортивных объектов, единиц</t>
  </si>
  <si>
    <t>Комитет по физической культуре и спорту</t>
  </si>
  <si>
    <t>Задача 1.2: обеспечение населения города Ельца комфортными условиями жизни</t>
  </si>
  <si>
    <r>
      <rPr>
        <u/>
        <sz val="10"/>
        <color theme="1"/>
        <rFont val="Times New Roman"/>
        <family val="1"/>
        <charset val="204"/>
      </rPr>
      <t>Показатель 1:</t>
    </r>
    <r>
      <rPr>
        <sz val="10"/>
        <color theme="1"/>
        <rFont val="Times New Roman"/>
        <family val="1"/>
        <charset val="204"/>
      </rPr>
  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 </t>
    </r>
  </si>
  <si>
    <r>
      <rPr>
        <u/>
        <sz val="10"/>
        <color theme="1"/>
        <rFont val="Times New Roman"/>
        <family val="1"/>
        <charset val="204"/>
      </rPr>
      <t>Показатель 2:</t>
    </r>
    <r>
      <rPr>
        <sz val="10"/>
        <color theme="1"/>
        <rFont val="Times New Roman"/>
        <family val="1"/>
        <charset val="204"/>
      </rPr>
      <t xml:space="preserve"> удельная величина потребления энергетических ресурсов в многоквартирных домах:                                            - электрическая энергия, кВт/ч на 1 проживающего</t>
    </r>
  </si>
  <si>
    <t xml:space="preserve"> - тепловая энергия, Гкал на 1 кв.метр общей площади</t>
  </si>
  <si>
    <t xml:space="preserve"> - горячая вода, куб. метров на 1 проживающего</t>
  </si>
  <si>
    <t xml:space="preserve"> - холодная вода, куб.метров на 1 проживающего</t>
  </si>
  <si>
    <t xml:space="preserve"> - природный газ, куб.метров на 1 проживающего</t>
  </si>
  <si>
    <r>
      <rPr>
        <u/>
        <sz val="10"/>
        <color theme="1"/>
        <rFont val="Times New Roman"/>
        <family val="1"/>
        <charset val="204"/>
      </rPr>
      <t>Показатель 3</t>
    </r>
    <r>
      <rPr>
        <sz val="10"/>
        <color theme="1"/>
        <rFont val="Times New Roman"/>
        <family val="1"/>
        <charset val="204"/>
      </rPr>
      <t>: доля благоустроенных дворовых территорий от общего количества дворовых территорий, %</t>
    </r>
  </si>
  <si>
    <r>
      <rPr>
        <u/>
        <sz val="10"/>
        <color theme="1"/>
        <rFont val="Times New Roman"/>
        <family val="1"/>
        <charset val="204"/>
      </rPr>
      <t>Показатель 4:</t>
    </r>
    <r>
      <rPr>
        <sz val="10"/>
        <color theme="1"/>
        <rFont val="Times New Roman"/>
        <family val="1"/>
        <charset val="204"/>
      </rPr>
      <t xml:space="preserve"> доля благоустроенных общественных территорий от общего количества таких территорий, %</t>
    </r>
  </si>
  <si>
    <r>
      <rPr>
        <u/>
        <sz val="10"/>
        <color theme="1"/>
        <rFont val="Times New Roman"/>
        <family val="1"/>
        <charset val="204"/>
      </rPr>
      <t>Показатель 5</t>
    </r>
    <r>
      <rPr>
        <sz val="10"/>
        <color theme="1"/>
        <rFont val="Times New Roman"/>
        <family val="1"/>
        <charset val="204"/>
      </rPr>
      <t>: доля общей протяженности освещенных улиц в общей протяженности улиц, %</t>
    </r>
  </si>
  <si>
    <r>
      <rPr>
        <u/>
        <sz val="10"/>
        <color theme="1"/>
        <rFont val="Times New Roman"/>
        <family val="1"/>
        <charset val="204"/>
      </rPr>
      <t>Показатель 6</t>
    </r>
    <r>
      <rPr>
        <sz val="10"/>
        <color theme="1"/>
        <rFont val="Times New Roman"/>
        <family val="1"/>
        <charset val="204"/>
      </rPr>
      <t>: количество ликвидированных несанкционированных свалок, единиц</t>
    </r>
  </si>
  <si>
    <r>
      <rPr>
        <u/>
        <sz val="10"/>
        <color theme="1"/>
        <rFont val="Times New Roman"/>
        <family val="1"/>
        <charset val="204"/>
      </rPr>
      <t>Показатель 7</t>
    </r>
    <r>
      <rPr>
        <sz val="10"/>
        <color theme="1"/>
        <rFont val="Times New Roman"/>
        <family val="1"/>
        <charset val="204"/>
      </rPr>
      <t>: доля ликвидированных несанкционированных свалок к общему количеству несанкционированных свалок, %</t>
    </r>
  </si>
  <si>
    <r>
      <rPr>
        <u/>
        <sz val="10"/>
        <color theme="1"/>
        <rFont val="Times New Roman"/>
        <family val="1"/>
        <charset val="204"/>
      </rPr>
      <t>Показатель 8</t>
    </r>
    <r>
      <rPr>
        <sz val="10"/>
        <color theme="1"/>
        <rFont val="Times New Roman"/>
        <family val="1"/>
        <charset val="204"/>
      </rPr>
      <t>: доля протяженности дорожной сети городских агломераций, соответствующих нормативным требованиям к их транспортно-эксплуатационному состоянию (городской округ город Елец), %</t>
    </r>
  </si>
  <si>
    <r>
      <rPr>
        <u/>
        <sz val="10"/>
        <color theme="1"/>
        <rFont val="Times New Roman"/>
        <family val="1"/>
        <charset val="204"/>
      </rPr>
      <t>Показатель 9</t>
    </r>
    <r>
      <rPr>
        <sz val="10"/>
        <color theme="1"/>
        <rFont val="Times New Roman"/>
        <family val="1"/>
        <charset val="204"/>
      </rPr>
      <t>: снижение количества мест концентрации дорожно-транспортных происшествий (аварийно-опасных участков) на дорожной сети городской агломерации (городской округ город Елец), %</t>
    </r>
  </si>
  <si>
    <r>
      <rPr>
        <u val="singleAccounting"/>
        <sz val="10"/>
        <color theme="1"/>
        <rFont val="Times New Roman"/>
        <family val="1"/>
        <charset val="204"/>
      </rPr>
      <t>Индикатор 6:</t>
    </r>
    <r>
      <rPr>
        <sz val="10"/>
        <color theme="1"/>
        <rFont val="Times New Roman"/>
        <family val="1"/>
        <charset val="204"/>
      </rPr>
      <t xml:space="preserve"> обеспеченность жильем, кв.метров на 1 человека</t>
    </r>
  </si>
  <si>
    <t>Мероприятие 13: руководство организацией и развитием культуры и искусства</t>
  </si>
  <si>
    <t>Организация музейного и библиотечного обслуживания населения, организация досуга населения, развитие народного художественного творчества, организация предоставления услуг по дополнительному образованию, повышение квалификации работников учреждений культуры</t>
  </si>
  <si>
    <t xml:space="preserve">Показатель: уровень фактической обеспеченности учреждениями культуры от нормативной потребности:
- парками культуры и отдыха, % 
</t>
  </si>
  <si>
    <t xml:space="preserve"> - библиотеками, % </t>
  </si>
  <si>
    <t xml:space="preserve"> - учреждениями культурно-досугового типа, %</t>
  </si>
  <si>
    <t xml:space="preserve"> - федеральный бюджет, тыс. рублей</t>
  </si>
  <si>
    <t>Мероприятие 14: совершенствование системы управления развитием культуры и искусства</t>
  </si>
  <si>
    <t>Организация и проведение городских мероприятий, расходы на обеспечение функций управления культуры администрации городского округа город Елец</t>
  </si>
  <si>
    <t>Показатель: количество проведенных культурных и досуговых мероприятий, единиц</t>
  </si>
  <si>
    <t xml:space="preserve">Управление культуры </t>
  </si>
  <si>
    <t xml:space="preserve">Мероприятие 15: организация строительства, проведение реконструкции и капитального ремонта объектов учреждений  культуры </t>
  </si>
  <si>
    <t>Проведение ремонта и капитального ремонта муниципальных учреждений культуры</t>
  </si>
  <si>
    <t xml:space="preserve">Показатель: количество зданий  (объектов) муниципальных учреждений культуры, которые требуют ремонта, капитального ремонта, реконструкции, единиц </t>
  </si>
  <si>
    <t>2020-2023</t>
  </si>
  <si>
    <t>Управление культуры</t>
  </si>
  <si>
    <t>Упраление культуры</t>
  </si>
  <si>
    <t>Ключевое событие 2: ремонтно-реставрационные работы МБУК "Елецкий городской краеведческий музей"</t>
  </si>
  <si>
    <t>Ключевое событие 3: проведение капитального ремонта в здании МБУК "ДК Железнодорожников"</t>
  </si>
  <si>
    <t>2020-2021</t>
  </si>
  <si>
    <t>Ключевое событие 4: капитальный ремонт здания МАУ "Драматический театр города Ельца "Бенефис"</t>
  </si>
  <si>
    <t>Ключевое событие 5: реконструкция МБУК "Городской дворец культуры"</t>
  </si>
  <si>
    <t>Ключевое событие 6: газификация и ремонт сцены МАУ "Городской парк" г.Ельца</t>
  </si>
  <si>
    <t>2021-2023</t>
  </si>
  <si>
    <t>Ключевое событие 7: ремонтные работы МБУДО "ДХШ г.Ельца"</t>
  </si>
  <si>
    <t>Ключевое событие 8: ремонтные работы МБУК "ЦБС г.Ельца"</t>
  </si>
  <si>
    <t>Комитет по коммунальному хозяйству администрации городского округа город Елец (далее - ККХ)</t>
  </si>
  <si>
    <t>Мероприятие 1: дорожная деятельность</t>
  </si>
  <si>
    <t>ККХ</t>
  </si>
  <si>
    <r>
      <rPr>
        <u/>
        <sz val="10"/>
        <color theme="1"/>
        <rFont val="Times New Roman"/>
        <family val="1"/>
        <charset val="204"/>
      </rPr>
      <t>Показатель 1</t>
    </r>
    <r>
      <rPr>
        <sz val="10"/>
        <color theme="1"/>
        <rFont val="Times New Roman"/>
        <family val="1"/>
        <charset val="204"/>
      </rPr>
      <t>: протяженность автомобильных дорог общего пользования местного значения, не отвечающих нормативным требованиям, км</t>
    </r>
  </si>
  <si>
    <r>
      <rPr>
        <u/>
        <sz val="10"/>
        <color theme="1"/>
        <rFont val="Times New Roman"/>
        <family val="1"/>
        <charset val="204"/>
      </rPr>
      <t>Показатель 2</t>
    </r>
    <r>
      <rPr>
        <sz val="10"/>
        <color theme="1"/>
        <rFont val="Times New Roman"/>
        <family val="1"/>
        <charset val="204"/>
      </rPr>
      <t>: количество и протяженность уникальных искусственных дорожных сооружений, строительство (реконструкция) которых завершена, единиц/п.метров</t>
    </r>
  </si>
  <si>
    <t xml:space="preserve"> - </t>
  </si>
  <si>
    <t xml:space="preserve"> 1/238,27</t>
  </si>
  <si>
    <t>Мероприятие 2: организация транспортного обслуживания</t>
  </si>
  <si>
    <t>Предоставление субсидии транспортным организациям на возмещение части затрат, связанных с осуществлением регулярных перевозок пассажиров и багажа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</si>
  <si>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количество муниципальных маршрутов, единиц</t>
    </r>
  </si>
  <si>
    <t>Мероприятие 3: обеспечение капитального ремонта помещений в многоквартирных домах, находящихся в муниципальной собственности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</si>
  <si>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внесение обязательных взносов на капитальный ремонт за помещения в многоквартирных домах, находящихся в муниципальной собственности,  %</t>
    </r>
  </si>
  <si>
    <t>Мероприятие 4: содержание городских территорий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</si>
  <si>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 xml:space="preserve">: доля ликвидированных несанкционированных свалок к общему числу несанкционированных свалок, % </t>
    </r>
  </si>
  <si>
    <t>Мероприятие 5: предоставление  поддержки юридическим лицам всех форм собственности и индивидуальным предпринимателям, предоставляющим услуги по помывке населения в общих отделениях бань</t>
  </si>
  <si>
    <t>Предоставление субсидии на возмещение недополученных доходов, возникающих при предоставлении услуг по помывке населения в общих отделениях бань</t>
  </si>
  <si>
    <r>
      <rPr>
        <u/>
        <sz val="10"/>
        <color theme="1"/>
        <rFont val="Times New Roman"/>
        <family val="1"/>
        <charset val="204"/>
      </rPr>
      <t>Показатель:</t>
    </r>
    <r>
      <rPr>
        <sz val="10"/>
        <color theme="1"/>
        <rFont val="Times New Roman"/>
        <family val="1"/>
        <charset val="204"/>
      </rPr>
      <t xml:space="preserve"> количество помывок в общих отделениях бань, единиц</t>
    </r>
  </si>
  <si>
    <t>Мероприятие 6: финансовое обеспечение деятельности комитета по коммунальному хозяйству администрации городского округа город Елец</t>
  </si>
  <si>
    <r>
      <rPr>
        <u/>
        <sz val="10"/>
        <color theme="1"/>
        <rFont val="Times New Roman"/>
        <family val="1"/>
        <charset val="204"/>
      </rPr>
      <t xml:space="preserve">Показатель: </t>
    </r>
    <r>
      <rPr>
        <sz val="10"/>
        <color theme="1"/>
        <rFont val="Times New Roman"/>
        <family val="1"/>
        <charset val="204"/>
      </rPr>
      <t>доля своевременно рассмотренных жалоб, поступивших от потребителей жилищно-коммунальных услуг, %</t>
    </r>
  </si>
  <si>
    <t>Расходы на обеспечение функций ККХ</t>
  </si>
  <si>
    <t>Мероприятие 7: благоустройство дворовых территорий</t>
  </si>
  <si>
    <t>2021-2024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</si>
  <si>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количество благоустроенных дворовых территорий, единиц</t>
    </r>
  </si>
  <si>
    <t>Мероприятие 8: реализация проектов благоустройства территорий, отобранных на конкурсной основе, предложенных территориальным общественным самоуправлением</t>
  </si>
  <si>
    <t>Реализация проектов благоустройства территорий, отобранных на конкурсной основе, предложенных территориальным общественным самоуправлением</t>
  </si>
  <si>
    <t>Мероприятие 9: приобретение и установка игрового (спортивного) оборудования на территории городского округа город Елец</t>
  </si>
  <si>
    <r>
      <rPr>
        <u/>
        <sz val="10"/>
        <color theme="1"/>
        <rFont val="Times New Roman"/>
        <family val="1"/>
        <charset val="204"/>
      </rPr>
      <t>Показатель:</t>
    </r>
    <r>
      <rPr>
        <sz val="10"/>
        <color theme="1"/>
        <rFont val="Times New Roman"/>
        <family val="1"/>
        <charset val="204"/>
      </rPr>
      <t xml:space="preserve"> количество проектов местных инициатив, реализованных при финансовой поддержке областного и городского бюджетов, единиц</t>
    </r>
  </si>
  <si>
    <t>Благоустройство дворовых территорий в части установки игрового, спортивного оборудования, игровых комплексов</t>
  </si>
  <si>
    <t>Мероприятие 10: благоустройство общественных территорий</t>
  </si>
  <si>
    <t>Выполнение работ по благоустройству Парка 40-летия Октября, Петровкого парка, скверов им. М.С.Соломенцева и И.А. Бунина, создание аллеи славы "Почетный железнодорожник", выполнение проектно-сметной документации по благоустройству</t>
  </si>
  <si>
    <t>Мероприятие 11: повышение эффективности использования энергетических ресурсов в многоквартирных домах</t>
  </si>
  <si>
    <t>Перевод малоэтажных многоквартирных домов на индивидуальное отопление при условии софинансирования с областным бюджетом и 100% согласием собственников жилых помещений</t>
  </si>
  <si>
    <r>
      <rPr>
        <u/>
        <sz val="10"/>
        <color theme="1"/>
        <rFont val="Times New Roman"/>
        <family val="1"/>
        <charset val="204"/>
      </rPr>
      <t>Показатель:</t>
    </r>
    <r>
      <rPr>
        <sz val="10"/>
        <color theme="1"/>
        <rFont val="Times New Roman"/>
        <family val="1"/>
        <charset val="204"/>
      </rPr>
      <t xml:space="preserve"> доля объемов тепловой энергии, потребляемой в многоквартирных домах, оплата которой осуществляется с использованием коллективных (общедомовых) приборов учета, в общем объеме тепловой энергии, потребляемой в многоквартирных домах на территории муниципального образования, %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</si>
  <si>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количество благоустроенных общественных территорий, единиц</t>
    </r>
  </si>
  <si>
    <t>Мероприятие 12: повышение эффективности использования энергетических ресурсов на объектах социальной сферы, органов местного самоуправления</t>
  </si>
  <si>
    <t>Замена дверных и оконных блоков на энергоэффектвиные или с повышенными теплоизоляционными характеристиками</t>
  </si>
  <si>
    <t>Мероприятие 13: модернизация и реконструкция систем теплоснабжения</t>
  </si>
  <si>
    <t>Мероприятие 14: модернизация и реконструкция систем наружного освещения</t>
  </si>
  <si>
    <t>Оплата выполненных работ по энергосервисному контракту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</si>
  <si>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удельная величина потребления электрической энергии муниципальными бюджетными учреждениями, кВт*ч/чел.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</si>
  <si>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удельная величина потребления тепловой энергии муниципальными бюджетными учреждениями, Гкал/кв. м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</si>
  <si>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объем производства электрической энергии, тыс. кВт*час</t>
    </r>
  </si>
  <si>
    <t>Организация проведения работ по рекультивации земель, находящихся в муниципальной собственности, нарушенных при складировании и захоронении отходов производства и потребления</t>
  </si>
  <si>
    <r>
      <rPr>
        <u/>
        <sz val="10"/>
        <color theme="1"/>
        <rFont val="Times New Roman"/>
        <family val="1"/>
        <charset val="204"/>
      </rPr>
      <t>Показатель:</t>
    </r>
    <r>
      <rPr>
        <sz val="10"/>
        <color theme="1"/>
        <rFont val="Times New Roman"/>
        <family val="1"/>
        <charset val="204"/>
      </rPr>
      <t xml:space="preserve"> площадь земель, находящихся в муниципальной собственности, нарушенных при складировании и захоронении отходов производства и потребления, в отношении которых организованы работы по рекультивации (технический этап рекультивации), кв. метров</t>
    </r>
  </si>
  <si>
    <t>Администрация городского округа город Елец в лице комитета имущественных отношений администрации городского округа город Елец (далее - комитет имущественных отношений)</t>
  </si>
  <si>
    <t xml:space="preserve"> - в том числе областной бюджет, тыс. рублей</t>
  </si>
  <si>
    <t>Приобретение жилья, выкуп жилых помещений в целях переселения граждан из аварийного жилищного фонда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</si>
  <si>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общая площадь расселяемых жилых помещений, признанных непригодными для проживания, кв. метров</t>
    </r>
  </si>
  <si>
    <t>Цель 2: повышение экономического потенциала города Ельца</t>
  </si>
  <si>
    <r>
      <rPr>
        <u/>
        <sz val="10"/>
        <color theme="1"/>
        <rFont val="Times New Roman"/>
        <family val="1"/>
        <charset val="204"/>
      </rPr>
      <t>Индикатор 1</t>
    </r>
    <r>
      <rPr>
        <sz val="10"/>
        <color theme="1"/>
        <rFont val="Times New Roman"/>
        <family val="1"/>
        <charset val="204"/>
      </rPr>
      <t>: отгрузка товаров собственного производства, выполнение работ и услуг собственными силами крупных и средних предприятий и организаций города Ельца, млн.рублей</t>
    </r>
  </si>
  <si>
    <r>
      <rPr>
        <u/>
        <sz val="10"/>
        <color theme="1"/>
        <rFont val="Times New Roman"/>
        <family val="1"/>
        <charset val="204"/>
      </rPr>
      <t>Индикатор 2</t>
    </r>
    <r>
      <rPr>
        <sz val="10"/>
        <color theme="1"/>
        <rFont val="Times New Roman"/>
        <family val="1"/>
        <charset val="204"/>
      </rPr>
      <t>: среднемесячная заработная плата работающих по крупным и средним предприятиям, рублей</t>
    </r>
  </si>
  <si>
    <r>
      <rPr>
        <u/>
        <sz val="10"/>
        <color theme="1"/>
        <rFont val="Times New Roman"/>
        <family val="1"/>
        <charset val="204"/>
      </rPr>
      <t>Индикатор 3</t>
    </r>
    <r>
      <rPr>
        <sz val="10"/>
        <color theme="1"/>
        <rFont val="Times New Roman"/>
        <family val="1"/>
        <charset val="204"/>
      </rPr>
      <t>: уровень зарегистрированной безработицы, %</t>
    </r>
  </si>
  <si>
    <r>
      <rPr>
        <u/>
        <sz val="10"/>
        <color theme="1"/>
        <rFont val="Times New Roman"/>
        <family val="1"/>
        <charset val="204"/>
      </rPr>
      <t>Индикатор 4</t>
    </r>
    <r>
      <rPr>
        <sz val="10"/>
        <color theme="1"/>
        <rFont val="Times New Roman"/>
        <family val="1"/>
        <charset val="204"/>
      </rPr>
      <t xml:space="preserve">: объем инвестиций в основной капитал (за исключением бюджетных средств) по крупным и средним предприятиям в расчете на 1 жителя, рублей </t>
    </r>
  </si>
  <si>
    <t>Задача 2.1: создание условий для повышения экономического потенциала города Ельца</t>
  </si>
  <si>
    <r>
      <rPr>
        <u/>
        <sz val="10"/>
        <color theme="1"/>
        <rFont val="Times New Roman"/>
        <family val="1"/>
        <charset val="204"/>
      </rPr>
      <t>Показатель 1</t>
    </r>
    <r>
      <rPr>
        <sz val="10"/>
        <color theme="1"/>
        <rFont val="Times New Roman"/>
        <family val="1"/>
        <charset val="204"/>
      </rPr>
      <t xml:space="preserve">: количество субъектов малого и среднего предпринимательства, зарегистрированных и осуществляющих деятельность на территории городского округа город Елец, на 10 тыс. человек населения (согласно единому реестру субъектов малого и среднего предпринимательства) </t>
    </r>
  </si>
  <si>
    <r>
      <rPr>
        <u/>
        <sz val="10"/>
        <color theme="1"/>
        <rFont val="Times New Roman"/>
        <family val="1"/>
        <charset val="204"/>
      </rPr>
      <t>Индикатор 5</t>
    </r>
    <r>
      <rPr>
        <sz val="10"/>
        <color theme="1"/>
        <rFont val="Times New Roman"/>
        <family val="1"/>
        <charset val="204"/>
      </rPr>
      <t>: доля среднесписочной численности работников (без внешних совместителей) малых и средних предприятий (включая индивидуальных предпринимателей и самозанятых) в общей численности работников (без внешних совместителей) всех предприятий и организаций (включая индивидуальных предпринимателей и самозанятых), %</t>
    </r>
  </si>
  <si>
    <t>Реализация различных проектов, участия в фестивалях, выставках, форумах, организации событийных фестивалей, взнос в Ассоциацию малых туристских городов</t>
  </si>
  <si>
    <t xml:space="preserve">Изготовление и печать материалов и полиграфической продукции с целью продвижения туристского продукта города </t>
  </si>
  <si>
    <t>Задача 3.1: повышение эффективности деятельности органов местного самоуправления города Ельца</t>
  </si>
  <si>
    <t>Размещение в СМИ различных информационных материалов, отражающих успешный опыт ведения предпринимательской деятельности, изготовление буклетов, листовок с информацией о видах и формах поддержки</t>
  </si>
  <si>
    <t xml:space="preserve">Мероприятие 1: информирование жителей городского округа город Елец об успешном опыте ведения предпринимательской деятельности, о формах и видах предоставляемой субъектам малого и среднего предпринимательства поддержки </t>
  </si>
  <si>
    <t>Всего (городской бюджет), тыс.рублей</t>
  </si>
  <si>
    <t>Комитет экономики</t>
  </si>
  <si>
    <t>Мероприятие 2: оказание поддержки субъектам малого и среднего предпринимательства на развитие собственного дела по приоритетным направлениям</t>
  </si>
  <si>
    <t>Содействие развитию субъектов малого и среднего предпринимательства, осуществляющих деятельность по приоритетным направлениям, посредством предоставления им субсидии</t>
  </si>
  <si>
    <t>Всего по задаче 2.1, тыс. рублей</t>
  </si>
  <si>
    <t>Всего (внебюджетные источники), тыс. рублей</t>
  </si>
  <si>
    <t>Своевременное обеспечение городского округа город Елец документами территориального планирования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</si>
  <si>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ввод в действие многоквартирных жилых домов, тыс.кв.метров</t>
    </r>
  </si>
  <si>
    <r>
      <rPr>
        <u/>
        <sz val="10"/>
        <color theme="1"/>
        <rFont val="Times New Roman"/>
        <family val="1"/>
        <charset val="204"/>
      </rPr>
      <t>Показател</t>
    </r>
    <r>
      <rPr>
        <sz val="10"/>
        <color theme="1"/>
        <rFont val="Times New Roman"/>
        <family val="1"/>
        <charset val="204"/>
      </rPr>
      <t>ь: объем разработанной проектной документации, необходимой для градостроительной деятельности, единиц</t>
    </r>
  </si>
  <si>
    <t>Всего по задаче 1.2, тыс. рублей</t>
  </si>
  <si>
    <t>Управление культуры администрации городского округа город Елец (далее - Управление культуры)</t>
  </si>
  <si>
    <t>Всего по цели 1, тыс. рублей</t>
  </si>
  <si>
    <r>
      <rPr>
        <u/>
        <sz val="10"/>
        <color theme="1"/>
        <rFont val="Times New Roman"/>
        <family val="1"/>
        <charset val="204"/>
      </rPr>
      <t xml:space="preserve">Показатель 8: </t>
    </r>
    <r>
      <rPr>
        <sz val="10"/>
        <color theme="1"/>
        <rFont val="Times New Roman"/>
        <family val="1"/>
        <charset val="204"/>
      </rPr>
      <t>доля детей в возрасте от 5 до 18 лет, охваченных дополнительным образованием, %</t>
    </r>
  </si>
  <si>
    <t>Модернизация, техническое перевооружение, расширение производств, освоение новых видов продукции, строительство новых объектов</t>
  </si>
  <si>
    <r>
      <rPr>
        <u/>
        <sz val="10"/>
        <color theme="1"/>
        <rFont val="Times New Roman"/>
        <family val="1"/>
        <charset val="204"/>
      </rPr>
      <t xml:space="preserve">Показатель: </t>
    </r>
    <r>
      <rPr>
        <sz val="10"/>
        <color theme="1"/>
        <rFont val="Times New Roman"/>
        <family val="1"/>
        <charset val="204"/>
      </rPr>
      <t>количество вновь зарегистрированных субъектов малого и среднего предпринимательства, единиц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</si>
  <si>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доля субъектов малого и среднего предпринимательства, осуществляющих деятельность по приоритетным направлениям, %</t>
    </r>
  </si>
  <si>
    <r>
      <rPr>
        <u/>
        <sz val="10"/>
        <color theme="1"/>
        <rFont val="Times New Roman"/>
        <family val="1"/>
        <charset val="204"/>
      </rPr>
      <t>Показатель:</t>
    </r>
    <r>
      <rPr>
        <sz val="10"/>
        <color theme="1"/>
        <rFont val="Times New Roman"/>
        <family val="1"/>
        <charset val="204"/>
      </rPr>
      <t xml:space="preserve"> количество реализованных проектов, направленных на популяризацию туристических продуктов городского округа город Елец, единиц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</si>
  <si>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внутренний и въездной туристический поток, тыс.человек</t>
    </r>
  </si>
  <si>
    <t>Всего (внебюджетные средства), тыс. рублей</t>
  </si>
  <si>
    <t>Ключевое событие 2: модернизация оборудования ООО "Агроснабсахар"</t>
  </si>
  <si>
    <t>Ключевое событие 6: модернизация производства ООО "Елецкий мясокомбинат"</t>
  </si>
  <si>
    <t>Комитет экономики (на основе данных хозяйствующих субъектов)</t>
  </si>
  <si>
    <t xml:space="preserve"> -федеральный бюджет, тыс. рублей</t>
  </si>
  <si>
    <t>Комитет информационных технологий и аналитики администрации городского округа город Елец (далее - КИТ)</t>
  </si>
  <si>
    <t>Мероприятие 1: доведение до сведения населения достоверной информации</t>
  </si>
  <si>
    <t>Финансовое обеспечение муниципального задания МБУ "ЕТРК" и МАУ  "Красное знамя" на выполнение муниципальных услуг</t>
  </si>
  <si>
    <t>КИТ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</si>
  <si>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увеличение количества мероприятий, направленных на повышение информационной открытости деятельности органов местного самоуправления в СМИ и сети Интернет, % к предыдущему году</t>
    </r>
  </si>
  <si>
    <r>
      <rPr>
        <sz val="10"/>
        <color theme="1"/>
        <rFont val="Calibri"/>
        <family val="2"/>
        <charset val="204"/>
      </rPr>
      <t>&gt;</t>
    </r>
    <r>
      <rPr>
        <sz val="10"/>
        <color theme="1"/>
        <rFont val="Times New Roman"/>
        <family val="1"/>
        <charset val="204"/>
      </rPr>
      <t xml:space="preserve"> 5</t>
    </r>
  </si>
  <si>
    <t>Мероприятие 2: обеспечение эффективного функционирования механизмов обратной связи между органами местного самоуправления и населением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</si>
  <si>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увеличение доли социально активных пользователей Интернета, использующих для получения информации программное обеспечение органов местного самоуправления, % от общей численности населения города Ельца</t>
    </r>
  </si>
  <si>
    <t>Производство и распространение материалов, обеспечивающих отражение деятельности органов местного самоуправления; приобретение и обслуживание технических средств</t>
  </si>
  <si>
    <t>Мероприятие 3: обеспечение бесперебойного функционирования структурного подразделения органа местного самоуправления</t>
  </si>
  <si>
    <t xml:space="preserve">Обеспечение функционирования комитета информационных технологий и аналитики администрации городского округа город Елец </t>
  </si>
  <si>
    <t>Мероприятие 4:  управление муниципальными финансами</t>
  </si>
  <si>
    <t>Обеспечение деятельности финансового комитета администрации городского округа город Елец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</si>
  <si>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доля исполненных функций, оказываемых в соответствии с Положением о комитете информационных технологий и аналитики, % от общего числа функций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</si>
  <si>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 xml:space="preserve">: исполнение городского бюджета по доходам без учета безвозмездных поступлений к утвержденному плану, % </t>
    </r>
  </si>
  <si>
    <t>Мероприятие 5: повышение качества финансового менеджмента главных распорядителей бюджетных средств</t>
  </si>
  <si>
    <t>Оценка выполнения ГРБС показателей эффективности деятельности и расходования средств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</si>
  <si>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средний индекс качества финансового менеджмента главных распорядителей средств городского бюджета, балл</t>
    </r>
  </si>
  <si>
    <t>Мероприятие 6:  управление муниципальным долгом</t>
  </si>
  <si>
    <t>Исполнение обязательств города по выплате процентных платежей по муниципальному долгу города</t>
  </si>
  <si>
    <t>Мероприятие 7: обеспечение деятельности аппарата управления</t>
  </si>
  <si>
    <t xml:space="preserve">Администрирование расходов на содержание аппарата управления; администрирование расходов по осуществлению государственных полномочий; комплексное развитие кадрового потенциала органов местного самоуправления 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</si>
  <si>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объем просроченной задолженности по долговым обязательствам, рублей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</si>
  <si>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отсутствие просроченной дебиторской и кредиторской задолженности в бюджет расходов на содержание аппарата управления, рублей</t>
    </r>
  </si>
  <si>
    <t>Комитет бухучета</t>
  </si>
  <si>
    <t>Мероприятие 8: обеспечение деятельности муниципальных учреждений</t>
  </si>
  <si>
    <t>Административно-хозяйственное обеспечение деятельности органов местного самоуправления через финансовое обеспечение деятельности МКУ "АХСОМС" и МКУ "УКС"</t>
  </si>
  <si>
    <t>Мероприятие 9: выплата доплаты к пенсии пенсионерам из числа муниципальных служащих</t>
  </si>
  <si>
    <t>Произведение  доплаты к пенсии пенсионерам из числа муниципальных служащих</t>
  </si>
  <si>
    <t>Мероприятие 15: обеспечение жильем отдельных категорий граждан</t>
  </si>
  <si>
    <t>Мероприятие 16: переселение граждан из аварийного жилищного фонда</t>
  </si>
  <si>
    <t>Мероприятие 17: строительство жилых и офисных помещений</t>
  </si>
  <si>
    <t>Мероприятие 18: подготовка проектов планировки и проектов межевания</t>
  </si>
  <si>
    <t>Мероприятие 10: проведение общегородских мероприятий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</si>
  <si>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освоение бюджетной сметы по административно-хозяйственному обеспечению деятельности органов местного самоуправления, %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</si>
  <si>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исполнение публичных нормативных обязательств по выплате доплаты к пенсии пенсионерам из числа муниципальных служащих, %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</si>
  <si>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освоение бюджетной сметы по финансовому обеспечению общегородских мероприятий, %</t>
    </r>
  </si>
  <si>
    <t>Мероприятие 12: эффективное использование муниципального имущества</t>
  </si>
  <si>
    <t>Оценка объектов муниципального имущества, изготовление технической документации,  обследование и техническая экспертиза жилых помещений</t>
  </si>
  <si>
    <t>Комитет имущественных отношений</t>
  </si>
  <si>
    <t>Мероприятие 13: содержание муниципальной казны</t>
  </si>
  <si>
    <t>Сокращение расходов бюджета на содержание муниципальной казны через передачу имущества в аренду; приватизацию имущества; списание снесенных ветхих, аварийных объектов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</si>
  <si>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количество объектов муниципальной недвижимости, в отношении которых осуществлена государственная регистрация прав, единиц</t>
    </r>
  </si>
  <si>
    <r>
      <rPr>
        <u/>
        <sz val="10"/>
        <color theme="1"/>
        <rFont val="Times New Roman"/>
        <family val="1"/>
        <charset val="204"/>
      </rPr>
      <t>Показатель 1:</t>
    </r>
    <r>
      <rPr>
        <sz val="10"/>
        <color theme="1"/>
        <rFont val="Times New Roman"/>
        <family val="1"/>
        <charset val="204"/>
      </rPr>
      <t xml:space="preserve"> доля расходов городского бюджета, осуществляемых в рамках муниципальных программ, % от общего объема расходов городского бюджета</t>
    </r>
  </si>
  <si>
    <r>
      <rPr>
        <u/>
        <sz val="10"/>
        <color theme="1"/>
        <rFont val="Times New Roman"/>
        <family val="1"/>
        <charset val="204"/>
      </rPr>
      <t>Показатель 2:</t>
    </r>
    <r>
      <rPr>
        <sz val="10"/>
        <color theme="1"/>
        <rFont val="Times New Roman"/>
        <family val="1"/>
        <charset val="204"/>
      </rPr>
      <t xml:space="preserve"> доля расходов на обеспечение деятельности органов местного самоуправления, % от бюджетной сметы</t>
    </r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</si>
  <si>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количество пустующих муниципальных помещений, единиц</t>
    </r>
  </si>
  <si>
    <t xml:space="preserve">  - федеральный бюджет, тыс. рублей</t>
  </si>
  <si>
    <t>Администрация городского округа город Елец в лице комитета по делам молодежи (далее - комитет молодежи)</t>
  </si>
  <si>
    <t>Администрация городского округа город Елец в лице комитета архитектуры и градостроительства  (далее - комитет архитектуры)</t>
  </si>
  <si>
    <r>
      <rPr>
        <u/>
        <sz val="10"/>
        <color theme="1"/>
        <rFont val="Times New Roman"/>
        <family val="1"/>
        <charset val="204"/>
      </rPr>
      <t>Показатель 1</t>
    </r>
    <r>
      <rPr>
        <sz val="10"/>
        <color theme="1"/>
        <rFont val="Times New Roman"/>
        <family val="1"/>
        <charset val="204"/>
      </rPr>
      <t xml:space="preserve">: доля  детей в возрасте 1-6 лет, получающих дошкольную образовательную услугу и (или) услугу по их содержанию в муниципальных образовательных учрежде-ниях, в общей численности детей в возрасте 1-6 лет, % </t>
    </r>
  </si>
  <si>
    <t xml:space="preserve">Комитет по физической культуре и спорту </t>
  </si>
  <si>
    <t>Финансовая поддержка реализации  СО НКО проектов, направленных на развитие дополнительного образования, массового спорта, пропаганду здорового образа жизни, патриотическое воспитание, обеспечение безбарьерной среды жизнедеятельности, и др.</t>
  </si>
  <si>
    <t>Комитет молодежи</t>
  </si>
  <si>
    <t>Размещение информационных материалов, проведение тематических столов, форумов,  организация и проведение мероприятий, способствующих развитию гражданских инициатив</t>
  </si>
  <si>
    <t xml:space="preserve">Показатель: количество жителей города, участвующих в мероприятиях, проектах, программах СО НКО и иных гражданских инициативах, реализуемых при поддержке администрации города, % </t>
  </si>
  <si>
    <t xml:space="preserve">Показатель: удельный вес жителей города, информированных о деятельности СО НКО, % </t>
  </si>
  <si>
    <t>Мероприятие 18: организация мероприятий в сфере молодежной политики</t>
  </si>
  <si>
    <t xml:space="preserve">Создание условий для социализации и самореализации молодых людей, развития и совершенствования системы патриотического воспитания молодежи посредством организации мероприятий, направленных на повышение гражданской активности, ответственности и др. </t>
  </si>
  <si>
    <t>Показатель: доля молодых людей, принявших участие в мероприятиях, проводимых комитетом по делам молодежи, %</t>
  </si>
  <si>
    <t>Мероприятие 19: формирование условий для беспрепятственного доступа инвалидов и других маломобильных групп населения к приоритетным объектам и услугам в сфере образования, культуры, физической культуры и спорта, транспорта</t>
  </si>
  <si>
    <t xml:space="preserve">Расширение дверных проемов, заменена напольных покрытий, благоустройство  территории, заменена сантехники, установка перил, навесов, пандусов </t>
  </si>
  <si>
    <t>Управление образования, управление культуры, комитет по физической культуре и спорту</t>
  </si>
  <si>
    <t xml:space="preserve">Показатель: доля доступных для инвалидов и других маломобильных групп населения приоритетных объектов социальной, транспортной инфраструктуры в общем количестве приоритетных объектов, % </t>
  </si>
  <si>
    <t>Всего по задаче 1.1, тыс. рублей</t>
  </si>
  <si>
    <t>Мероприятие 17: формирование медиапространства, способствующего развитию гражданских инициатив, укрепление единства российской нации  и  этнокультурного развития народов России</t>
  </si>
  <si>
    <r>
      <t xml:space="preserve">Администрация городского округа город Елец  в лице комитета экономики и развития малого и среднего </t>
    </r>
    <r>
      <rPr>
        <sz val="9"/>
        <color theme="1"/>
        <rFont val="Times New Roman"/>
        <family val="1"/>
        <charset val="204"/>
      </rPr>
      <t>предпринимательства</t>
    </r>
    <r>
      <rPr>
        <sz val="10"/>
        <color theme="1"/>
        <rFont val="Times New Roman"/>
        <family val="1"/>
        <charset val="204"/>
      </rPr>
      <t xml:space="preserve"> (далее - комитет экономики) (на  основании данных Липецкстата )</t>
    </r>
  </si>
  <si>
    <t>Комитет архитектуры</t>
  </si>
  <si>
    <t>Комитет экономики (на основании данных Липецкстата)</t>
  </si>
  <si>
    <t>Финансовый комитет администрации городского округа город Елец (далее - финансовый комитет)</t>
  </si>
  <si>
    <t xml:space="preserve">Финансовый комитет </t>
  </si>
  <si>
    <t>Комитет бухгалтерского учета и отчетности администрации городского округа город Елец (далее - комитет бухучета)</t>
  </si>
  <si>
    <t>Проведение праздничных мероприятий, посвященных Дню Победы, чествованию передовиков производства и др.</t>
  </si>
  <si>
    <t>Мероприятие 14: строительство, проведение реконструкции и капитального ремонта муниципальных объектов</t>
  </si>
  <si>
    <t>Проведение ремонтных  и ремонтно-строительных работ на объектах, находящихся в муниципальной казне и в оперативном управлении органов местного самоуправления</t>
  </si>
  <si>
    <t>Мероприятие 15: региональный проект "Чистая страна" (рекультивация земель, находящихся в муниципальной собственности, нарушенных при складировании и захоронении отходов производства и потребления)</t>
  </si>
  <si>
    <r>
      <rPr>
        <u/>
        <sz val="10"/>
        <color theme="1"/>
        <rFont val="Times New Roman"/>
        <family val="1"/>
        <charset val="204"/>
      </rPr>
      <t>Показатель</t>
    </r>
    <r>
      <rPr>
        <sz val="10"/>
        <color theme="1"/>
        <rFont val="Times New Roman"/>
        <family val="1"/>
        <charset val="204"/>
      </rPr>
      <t>: количество объектов, подлежащих ремонту, единиц</t>
    </r>
  </si>
  <si>
    <t>Ключевое событие 1: расходы на реконструкцию здания кинотеатра, расположенного по адресу: Липецкая область, г. Елец, ул. Коммунаров, д. 22</t>
  </si>
  <si>
    <t xml:space="preserve">Ключевое событие 2: расходы на капитальный ремонт здания общественной бани по ул. 9 Декабря, д.66 </t>
  </si>
  <si>
    <t>Ключевое событие 3: расходы на ремонт муниципальных квартир</t>
  </si>
  <si>
    <t xml:space="preserve">Ключевое событие 4: плата концедента в рамках заключенных концессионных соглашений (капитальные вложения в объекты государственной (муниципальной) собственности </t>
  </si>
  <si>
    <t xml:space="preserve"> -</t>
  </si>
  <si>
    <t>Объем отгрузки промышленной продукции (работ, услуг) в действующих ценах без НДС и акциза (по крупным и средним предприятиям), млн. рублей</t>
  </si>
  <si>
    <t>Комитет экономики (на основании  данных Липецкстата)</t>
  </si>
  <si>
    <t>ВСЕГО по Плану мероприятий по реализации Стратегии социально-экономического развития городского округа город Елец Липецкой области на период до 2024 года</t>
  </si>
  <si>
    <t>Администрация городского округа город Елец</t>
  </si>
  <si>
    <t>Улучшение жилищных условий населения посредством многоквартирного жилищного строительства застройщиками ООО "Елецспецстрой", ООО "Интер Девелопмент" и др.</t>
  </si>
  <si>
    <t>Финансовый комитет</t>
  </si>
  <si>
    <t>Показатель: количество установленных спортивных комплексов, единиц</t>
  </si>
  <si>
    <t>Мероприятие 7: обеспечение условий для предоставления дополнительного образования в муниципальных учреждениях дополнительного образования детей</t>
  </si>
  <si>
    <t>Ключевое событие 2: выполнение требований антитеррористической защищенности общеобразовательных организаций организаций (ограждение территории МБОУ СШ № 8, МБОУ ОШ № 15, МБОУ ОШ № 17 им. Т.Н. Хренникова)</t>
  </si>
  <si>
    <t>Ключевое событие 4: капитальный ремонт здания МБОУ СШ № 24 г.Ельца</t>
  </si>
  <si>
    <t>Ключевое событие 5: продолжение проведения капитального ремонта зданий МБОУ гимназия № 11 и МБОУ ОШ № 17 им. Т.Н. Хренникова (корпус № 3)</t>
  </si>
  <si>
    <r>
      <rPr>
        <u/>
        <sz val="10"/>
        <color theme="1"/>
        <rFont val="Times New Roman"/>
        <family val="1"/>
        <charset val="204"/>
      </rPr>
      <t>Показатель 2:</t>
    </r>
    <r>
      <rPr>
        <sz val="10"/>
        <color theme="1"/>
        <rFont val="Times New Roman"/>
        <family val="1"/>
        <charset val="204"/>
      </rPr>
      <t xml:space="preserve"> объем инвестиций в основной капитал по городу Ельцу, млн.рублей </t>
    </r>
  </si>
  <si>
    <t>Приобретение жилья для Ветеранов ВОВ, инвалидов и ветеранов боевых действий, инвалидов и семей, имеющим детей-инвалидов и др.категорий граждан</t>
  </si>
  <si>
    <t>Ключевое событие 1: проведение капитального ремонта МБУДО "ДШИ № 2 г.Ельца"</t>
  </si>
  <si>
    <t xml:space="preserve"> - федеральный бюджет, тыс. рублец</t>
  </si>
  <si>
    <t>Всего (областной бюджет), тыс. рублей</t>
  </si>
  <si>
    <t>2022-2023</t>
  </si>
  <si>
    <t>Ключевое событие 9: строительство новой детской школы искусств в мкр. Александровский</t>
  </si>
  <si>
    <t>Всего (федеральный бюджет), тыс. рублей</t>
  </si>
  <si>
    <t>2023-2024</t>
  </si>
  <si>
    <t>Ключевое событие 10: капитальный ремонт здания МБУДО "Детская школа искусств № 1 г.Ельца"</t>
  </si>
  <si>
    <t>Ключевое событие 11: капитальный ремонт здания МБУДО "Детская школа искусств № 3 г.Ельца"</t>
  </si>
  <si>
    <t>Ключевой событие 12: капитальный ремонт здания МБУДО "Детская школа искусств им. Л.С.Соколовой г.Ельца"</t>
  </si>
  <si>
    <t>Ключевое событие 5: капитальный ремонт здания для реализации проекта по созданию филиала центра "Мой бизнес" по адресу: ул. К.Маркса, 15</t>
  </si>
  <si>
    <t>Обеспечение защиты населения и территории городского округа город Елец от террористических угроз посредством доведения информации до жителей города, приобретение технических средств безопасности</t>
  </si>
  <si>
    <t>Мероприятие 3: организация мероприятий туристской направленности и участие в региональных и международных мероприятиях туристической направленности</t>
  </si>
  <si>
    <t>Мероприятие 4: подготовка, издание (выпуск) и распространение материалов, рекламирующих туристские ресурсы города</t>
  </si>
  <si>
    <t>Мероприятие 5: реализация крупных инвестиционных проектов, направленны на развитие промышленного сектора и туриндустрии на территории города</t>
  </si>
  <si>
    <t>Ключевое событие 1: капитальный ремонт спортивного зала МБУ "СШ № 1", изготовление ПСД МАУ ФОК г.Ельца "Виктория"</t>
  </si>
  <si>
    <t>Строительство автомобильных дорог, проведение ремонта и капитального ремонта дорог и тротуаров, дворовых территорий, установка и содержание дорожных знаков, обустройство пешеходных переходов и др. Реконструкция автомобильного железобетонного моста через реку Быстрая Сосна (мост автотранспортный пл.Победы)</t>
  </si>
  <si>
    <t>Оплата обязательных взносов на капитальный ремонт многоквартирных домов, приходящихся на помещения, находящиеся в муниципальной собственности; возмещение части расходов на оплату услуг и работ по энергосбережению, проведение капитального ремонта общего имущества МКД</t>
  </si>
  <si>
    <t>Поддержание в надлежащем состоянии территории городского округа город Елец, благоустройство, ремонт и восстановление (реконструкция) воинских захоронений Великой Отечественной войны 1941-1945 годов, строительство ливневой канализации</t>
  </si>
  <si>
    <t>Выполнение проектно-сметной документации по благоустройству и осуществление работ по благоустройству территорий многоквартирных домов</t>
  </si>
  <si>
    <t>Реконструкция теплосетей по ул. Коммунаров, ул. Радиотехническая; замена коммерческих узлов учета расхода газа на муниципальных котельных</t>
  </si>
  <si>
    <t>Мероприятие 19: организация отлова и содержания безнадзорных животных</t>
  </si>
  <si>
    <t>Организация проведения мероприятий по отлову и содержанию безнадзорных животных</t>
  </si>
  <si>
    <r>
      <rPr>
        <u/>
        <sz val="10"/>
        <color theme="1"/>
        <rFont val="Times New Roman"/>
        <family val="1"/>
        <charset val="204"/>
      </rPr>
      <t>Показатель:</t>
    </r>
    <r>
      <rPr>
        <sz val="10"/>
        <color theme="1"/>
        <rFont val="Times New Roman"/>
        <family val="1"/>
        <charset val="204"/>
      </rPr>
      <t xml:space="preserve"> освоение средств, выделенных на организацию отлова и содержание безнадзорных животных, %</t>
    </r>
  </si>
  <si>
    <t>Ключевое событие 3: модернизация оборудования ООО "Дж.Т.И. Елец"</t>
  </si>
  <si>
    <t>Ключевое событие 5: модернизация оборудования ООО "Елецизвесть"</t>
  </si>
  <si>
    <t>2021-2022</t>
  </si>
  <si>
    <t>Создание условий для предоставления общедоступного и бесплатного общего образования всех ступеней путем финансового обеспечения деятельности 13 общеобразовательных учреждений города</t>
  </si>
  <si>
    <t>Мероприятие 8: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общего, среднего общего образования в муниципальных общеобразовательных учреждениях</t>
  </si>
  <si>
    <t>Выплата ежемесячного денежного вознаграждения за классное руководство педагогическим работникам государственных и муниципальных организаций</t>
  </si>
  <si>
    <t>Показатель: доля классных руководителей общеобразовательных организаций, получивших ежемесячное денежное вознаграждение за классное руководство, в общей численности классных руководителей, %</t>
  </si>
  <si>
    <t>Мероприятие 9: создание условий муниципальным образовательным учреждениям для предоставления общедоступного и бесплатного дошкольного образования, общего образования всех ступеней, дополнительного образования детей</t>
  </si>
  <si>
    <t xml:space="preserve">Обеспечение государственных образовательных стандартов и функционирования системы образования на уровне госнормативов, организация и проведение городских мероприя-тий в сфере образования, финансовое обеспечение деятельности МБУ «РЦМСО г. Ельца», проведение и участие в военно-спортивных соревнованиях среди команд ЮиД, реализация программ персонифицированного финансирования дополнительного образования детей </t>
  </si>
  <si>
    <t>Мероприятие 10: организация строительства, проведение реконструкции и капитального (текущего) ремонта объектов образовательных учреждений</t>
  </si>
  <si>
    <t>Ключевое событие 1: приобретение линии по производству литий-ионных аккумуляторных батарей для автотранспорта, реконструкция очистных сооружений (окончание работ), капитальный ремонт, модернизация оборудования АО "Энергия"</t>
  </si>
  <si>
    <t>Ключевое событие 4: реализация проекта по выпуску инфузионных устройств однократного применения и комплектующих к данным устройствам ООО "МПК "Елец"</t>
  </si>
  <si>
    <t>Ключевое событие 7: строительство завода по глубокой переработке высокопротеиновых масличных культур мощностью 2 тыс. тонн в сутки ООО "Черкизово-Масла"</t>
  </si>
  <si>
    <t>Ключевое событие 8: строительство гостиницы на берегу реки Быстрая Сосна ООО "Евро-Маркет"</t>
  </si>
  <si>
    <t>Мероприятие 16: оказание поддержки социально ориентированным некоммерческим организациям (СО НКО)</t>
  </si>
  <si>
    <t>от 25.12.2020 № 1843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</si>
</sst>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 val="singleAccounting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0" xfId="0" applyFont="1" applyAlignment="1"/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15" fillId="0" borderId="9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9" fontId="4" fillId="0" borderId="5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3" fontId="4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43" fontId="6" fillId="0" borderId="3" xfId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3" fontId="16" fillId="0" borderId="5" xfId="1" applyFont="1" applyFill="1" applyBorder="1" applyAlignment="1">
      <alignment vertical="top" wrapText="1"/>
    </xf>
    <xf numFmtId="43" fontId="16" fillId="0" borderId="6" xfId="1" applyFont="1" applyFill="1" applyBorder="1" applyAlignment="1">
      <alignment vertical="top" wrapText="1"/>
    </xf>
    <xf numFmtId="43" fontId="16" fillId="0" borderId="7" xfId="1" applyFont="1" applyFill="1" applyBorder="1" applyAlignment="1">
      <alignment vertical="top" wrapText="1"/>
    </xf>
    <xf numFmtId="43" fontId="16" fillId="0" borderId="8" xfId="1" applyFont="1" applyFill="1" applyBorder="1" applyAlignment="1">
      <alignment vertical="top" wrapText="1"/>
    </xf>
    <xf numFmtId="43" fontId="16" fillId="0" borderId="9" xfId="1" applyFont="1" applyFill="1" applyBorder="1" applyAlignment="1">
      <alignment vertical="top" wrapText="1"/>
    </xf>
    <xf numFmtId="43" fontId="16" fillId="0" borderId="10" xfId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R739"/>
  <sheetViews>
    <sheetView tabSelected="1" view="pageLayout" zoomScaleNormal="100" workbookViewId="0">
      <selection activeCell="L5" sqref="L5"/>
    </sheetView>
  </sheetViews>
  <sheetFormatPr defaultRowHeight="15" x14ac:dyDescent="0.25"/>
  <cols>
    <col min="1" max="1" width="4.85546875" customWidth="1"/>
    <col min="2" max="2" width="36.85546875" customWidth="1"/>
    <col min="3" max="3" width="28.140625" customWidth="1"/>
    <col min="4" max="4" width="8.28515625" customWidth="1"/>
    <col min="5" max="6" width="7.5703125" customWidth="1"/>
    <col min="7" max="7" width="7.42578125" customWidth="1"/>
    <col min="8" max="9" width="7.7109375" customWidth="1"/>
    <col min="10" max="10" width="11.85546875" customWidth="1"/>
    <col min="11" max="12" width="12.85546875" bestFit="1" customWidth="1"/>
    <col min="13" max="13" width="12" customWidth="1"/>
    <col min="14" max="14" width="12.140625" customWidth="1"/>
    <col min="15" max="15" width="14.7109375" customWidth="1"/>
    <col min="16" max="16" width="23.7109375" customWidth="1"/>
    <col min="17" max="17" width="9.7109375" customWidth="1"/>
  </cols>
  <sheetData>
    <row r="1" spans="1:16" ht="20.25" x14ac:dyDescent="0.3">
      <c r="L1" s="8" t="s">
        <v>0</v>
      </c>
      <c r="M1" s="8"/>
      <c r="N1" s="8"/>
      <c r="O1" s="8"/>
      <c r="P1" s="8"/>
    </row>
    <row r="2" spans="1:16" ht="20.25" x14ac:dyDescent="0.3">
      <c r="L2" s="8" t="s">
        <v>1</v>
      </c>
      <c r="M2" s="8"/>
      <c r="N2" s="8"/>
      <c r="O2" s="8"/>
      <c r="P2" s="8"/>
    </row>
    <row r="3" spans="1:16" ht="20.25" x14ac:dyDescent="0.3">
      <c r="L3" s="8" t="s">
        <v>2</v>
      </c>
      <c r="M3" s="8"/>
      <c r="N3" s="8"/>
      <c r="O3" s="8"/>
      <c r="P3" s="8"/>
    </row>
    <row r="4" spans="1:16" ht="20.25" x14ac:dyDescent="0.3">
      <c r="L4" s="8" t="s">
        <v>349</v>
      </c>
      <c r="M4" s="8"/>
      <c r="N4" s="8"/>
      <c r="O4" s="8"/>
      <c r="P4" s="8"/>
    </row>
    <row r="7" spans="1:16" ht="20.25" x14ac:dyDescent="0.3">
      <c r="A7" s="184" t="s">
        <v>3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ht="20.25" x14ac:dyDescent="0.3">
      <c r="A8" s="184" t="s">
        <v>4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10" spans="1:16" ht="47.25" customHeight="1" x14ac:dyDescent="0.25">
      <c r="A10" s="47" t="s">
        <v>5</v>
      </c>
      <c r="B10" s="47" t="s">
        <v>6</v>
      </c>
      <c r="C10" s="47" t="s">
        <v>7</v>
      </c>
      <c r="D10" s="47" t="s">
        <v>8</v>
      </c>
      <c r="E10" s="47"/>
      <c r="F10" s="47"/>
      <c r="G10" s="47"/>
      <c r="H10" s="47"/>
      <c r="I10" s="47"/>
      <c r="J10" s="47" t="s">
        <v>15</v>
      </c>
      <c r="K10" s="47"/>
      <c r="L10" s="47"/>
      <c r="M10" s="47"/>
      <c r="N10" s="47"/>
      <c r="O10" s="47" t="s">
        <v>16</v>
      </c>
      <c r="P10" s="47" t="s">
        <v>17</v>
      </c>
    </row>
    <row r="11" spans="1:16" ht="31.5" customHeight="1" x14ac:dyDescent="0.25">
      <c r="A11" s="47"/>
      <c r="B11" s="47"/>
      <c r="C11" s="47"/>
      <c r="D11" s="4" t="s">
        <v>9</v>
      </c>
      <c r="E11" s="12" t="s">
        <v>10</v>
      </c>
      <c r="F11" s="4" t="s">
        <v>11</v>
      </c>
      <c r="G11" s="4" t="s">
        <v>12</v>
      </c>
      <c r="H11" s="4" t="s">
        <v>13</v>
      </c>
      <c r="I11" s="4" t="s">
        <v>14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7"/>
      <c r="P11" s="47"/>
    </row>
    <row r="12" spans="1:16" ht="28.5" customHeight="1" x14ac:dyDescent="0.25">
      <c r="A12" s="194">
        <v>1</v>
      </c>
      <c r="B12" s="188" t="s">
        <v>18</v>
      </c>
      <c r="C12" s="189"/>
      <c r="D12" s="79" t="s">
        <v>19</v>
      </c>
      <c r="E12" s="80"/>
      <c r="F12" s="80"/>
      <c r="G12" s="80"/>
      <c r="H12" s="80"/>
      <c r="I12" s="81"/>
      <c r="J12" s="133" t="s">
        <v>204</v>
      </c>
      <c r="K12" s="134"/>
      <c r="L12" s="134"/>
      <c r="M12" s="134"/>
      <c r="N12" s="135"/>
      <c r="O12" s="52" t="s">
        <v>48</v>
      </c>
      <c r="P12" s="130" t="s">
        <v>281</v>
      </c>
    </row>
    <row r="13" spans="1:16" ht="15.75" customHeight="1" x14ac:dyDescent="0.25">
      <c r="A13" s="195"/>
      <c r="B13" s="190"/>
      <c r="C13" s="191"/>
      <c r="D13" s="13">
        <v>7.4</v>
      </c>
      <c r="E13" s="13">
        <v>7.4</v>
      </c>
      <c r="F13" s="13">
        <v>7.4</v>
      </c>
      <c r="G13" s="13">
        <v>7.4</v>
      </c>
      <c r="H13" s="13">
        <v>7.4</v>
      </c>
      <c r="I13" s="13">
        <v>7.4</v>
      </c>
      <c r="J13" s="136"/>
      <c r="K13" s="137"/>
      <c r="L13" s="137"/>
      <c r="M13" s="137"/>
      <c r="N13" s="138"/>
      <c r="O13" s="53"/>
      <c r="P13" s="131"/>
    </row>
    <row r="14" spans="1:16" ht="19.5" customHeight="1" x14ac:dyDescent="0.25">
      <c r="A14" s="195"/>
      <c r="B14" s="190"/>
      <c r="C14" s="191"/>
      <c r="D14" s="79" t="s">
        <v>20</v>
      </c>
      <c r="E14" s="80"/>
      <c r="F14" s="80"/>
      <c r="G14" s="80"/>
      <c r="H14" s="80"/>
      <c r="I14" s="81"/>
      <c r="J14" s="98">
        <f>J17+J19+J21+J23</f>
        <v>3098480.415</v>
      </c>
      <c r="K14" s="98">
        <f>K17+K19+K21+K23</f>
        <v>2474354.9350000001</v>
      </c>
      <c r="L14" s="98">
        <f>L17+L19+L21+L23</f>
        <v>2581926.5250000004</v>
      </c>
      <c r="M14" s="98">
        <f>M17+M19+M21+M23</f>
        <v>2866631.95</v>
      </c>
      <c r="N14" s="98">
        <f>N17+N19+N21+N23</f>
        <v>2981795.5500000003</v>
      </c>
      <c r="O14" s="52" t="s">
        <v>48</v>
      </c>
      <c r="P14" s="131"/>
    </row>
    <row r="15" spans="1:16" ht="15" customHeight="1" x14ac:dyDescent="0.25">
      <c r="A15" s="195"/>
      <c r="B15" s="190"/>
      <c r="C15" s="191"/>
      <c r="D15" s="27">
        <v>14.5</v>
      </c>
      <c r="E15" s="27">
        <v>15.5</v>
      </c>
      <c r="F15" s="27">
        <v>14.5</v>
      </c>
      <c r="G15" s="27">
        <v>14.5</v>
      </c>
      <c r="H15" s="27">
        <v>14.5</v>
      </c>
      <c r="I15" s="27">
        <v>14.5</v>
      </c>
      <c r="J15" s="99"/>
      <c r="K15" s="99"/>
      <c r="L15" s="99"/>
      <c r="M15" s="99"/>
      <c r="N15" s="99"/>
      <c r="O15" s="53"/>
      <c r="P15" s="131"/>
    </row>
    <row r="16" spans="1:16" ht="27.75" customHeight="1" x14ac:dyDescent="0.25">
      <c r="A16" s="195"/>
      <c r="B16" s="190"/>
      <c r="C16" s="191"/>
      <c r="D16" s="79" t="s">
        <v>21</v>
      </c>
      <c r="E16" s="80"/>
      <c r="F16" s="80"/>
      <c r="G16" s="80"/>
      <c r="H16" s="80"/>
      <c r="I16" s="81"/>
      <c r="J16" s="95" t="s">
        <v>58</v>
      </c>
      <c r="K16" s="96"/>
      <c r="L16" s="96"/>
      <c r="M16" s="96"/>
      <c r="N16" s="97"/>
      <c r="O16" s="52" t="s">
        <v>48</v>
      </c>
      <c r="P16" s="131"/>
    </row>
    <row r="17" spans="1:200" ht="22.5" customHeight="1" x14ac:dyDescent="0.25">
      <c r="A17" s="195"/>
      <c r="B17" s="190"/>
      <c r="C17" s="191"/>
      <c r="D17" s="27">
        <v>-7.1</v>
      </c>
      <c r="E17" s="27">
        <v>-8.1</v>
      </c>
      <c r="F17" s="27">
        <v>-7.1</v>
      </c>
      <c r="G17" s="27">
        <v>-7.1</v>
      </c>
      <c r="H17" s="27">
        <v>-7.1</v>
      </c>
      <c r="I17" s="27">
        <v>-7.1</v>
      </c>
      <c r="J17" s="6">
        <f>J29+J229+J344</f>
        <v>955695.50500000012</v>
      </c>
      <c r="K17" s="6">
        <f>K29+K229+K344</f>
        <v>759644.20500000007</v>
      </c>
      <c r="L17" s="6">
        <f>L29+L229+L344</f>
        <v>746887.70499999996</v>
      </c>
      <c r="M17" s="6">
        <f>M29+M229+M344</f>
        <v>728938.60000000009</v>
      </c>
      <c r="N17" s="6">
        <f>N29+N229+N344</f>
        <v>1130840.3</v>
      </c>
      <c r="O17" s="53"/>
      <c r="P17" s="132"/>
    </row>
    <row r="18" spans="1:200" ht="33.75" customHeight="1" x14ac:dyDescent="0.25">
      <c r="A18" s="195"/>
      <c r="B18" s="190"/>
      <c r="C18" s="191"/>
      <c r="D18" s="79" t="s">
        <v>22</v>
      </c>
      <c r="E18" s="80"/>
      <c r="F18" s="80"/>
      <c r="G18" s="80"/>
      <c r="H18" s="80"/>
      <c r="I18" s="81"/>
      <c r="J18" s="95" t="s">
        <v>68</v>
      </c>
      <c r="K18" s="96"/>
      <c r="L18" s="96"/>
      <c r="M18" s="96"/>
      <c r="N18" s="97"/>
      <c r="O18" s="52" t="s">
        <v>48</v>
      </c>
      <c r="P18" s="130" t="s">
        <v>264</v>
      </c>
    </row>
    <row r="19" spans="1:200" ht="18" customHeight="1" x14ac:dyDescent="0.25">
      <c r="A19" s="195"/>
      <c r="B19" s="190"/>
      <c r="C19" s="191"/>
      <c r="D19" s="13">
        <v>43.38</v>
      </c>
      <c r="E19" s="13">
        <v>45</v>
      </c>
      <c r="F19" s="13">
        <v>30</v>
      </c>
      <c r="G19" s="13">
        <v>32</v>
      </c>
      <c r="H19" s="13">
        <v>36</v>
      </c>
      <c r="I19" s="13">
        <v>38</v>
      </c>
      <c r="J19" s="6">
        <f>J32+J235</f>
        <v>1232187.53</v>
      </c>
      <c r="K19" s="6">
        <f>K32+K235</f>
        <v>1062265.6099999999</v>
      </c>
      <c r="L19" s="6">
        <f>L32+L235</f>
        <v>1058759.3900000001</v>
      </c>
      <c r="M19" s="6">
        <f>M32+M235</f>
        <v>1051118.95</v>
      </c>
      <c r="N19" s="6">
        <f>N32+N235</f>
        <v>920892.65</v>
      </c>
      <c r="O19" s="53"/>
      <c r="P19" s="131"/>
    </row>
    <row r="20" spans="1:200" ht="31.5" customHeight="1" x14ac:dyDescent="0.25">
      <c r="A20" s="195"/>
      <c r="B20" s="190"/>
      <c r="C20" s="191"/>
      <c r="D20" s="79" t="s">
        <v>23</v>
      </c>
      <c r="E20" s="80"/>
      <c r="F20" s="80"/>
      <c r="G20" s="80"/>
      <c r="H20" s="80"/>
      <c r="I20" s="81"/>
      <c r="J20" s="95" t="s">
        <v>112</v>
      </c>
      <c r="K20" s="96"/>
      <c r="L20" s="96"/>
      <c r="M20" s="96"/>
      <c r="N20" s="97"/>
      <c r="O20" s="52" t="s">
        <v>48</v>
      </c>
      <c r="P20" s="131"/>
    </row>
    <row r="21" spans="1:200" ht="18" customHeight="1" x14ac:dyDescent="0.25">
      <c r="A21" s="195"/>
      <c r="B21" s="190"/>
      <c r="C21" s="191"/>
      <c r="D21" s="13">
        <v>0.4</v>
      </c>
      <c r="E21" s="13">
        <v>0.44</v>
      </c>
      <c r="F21" s="13">
        <v>0.3</v>
      </c>
      <c r="G21" s="13">
        <v>0.31</v>
      </c>
      <c r="H21" s="13">
        <v>0.36</v>
      </c>
      <c r="I21" s="13">
        <v>0.37</v>
      </c>
      <c r="J21" s="6">
        <f>J35+J240</f>
        <v>472465.08</v>
      </c>
      <c r="K21" s="6">
        <f>K35+K240</f>
        <v>180081.02000000002</v>
      </c>
      <c r="L21" s="6">
        <f>L35+L240</f>
        <v>281115.33</v>
      </c>
      <c r="M21" s="6">
        <f>M35+M240</f>
        <v>516355.39999999997</v>
      </c>
      <c r="N21" s="6">
        <f>N35+N240</f>
        <v>338048.6</v>
      </c>
      <c r="O21" s="53"/>
      <c r="P21" s="132"/>
    </row>
    <row r="22" spans="1:200" ht="21.75" customHeight="1" x14ac:dyDescent="0.25">
      <c r="A22" s="195"/>
      <c r="B22" s="190"/>
      <c r="C22" s="191"/>
      <c r="D22" s="185" t="s">
        <v>106</v>
      </c>
      <c r="E22" s="186"/>
      <c r="F22" s="186"/>
      <c r="G22" s="186"/>
      <c r="H22" s="186"/>
      <c r="I22" s="187"/>
      <c r="J22" s="95" t="s">
        <v>57</v>
      </c>
      <c r="K22" s="96"/>
      <c r="L22" s="96"/>
      <c r="M22" s="96"/>
      <c r="N22" s="97"/>
      <c r="O22" s="52" t="s">
        <v>48</v>
      </c>
      <c r="P22" s="130" t="s">
        <v>298</v>
      </c>
    </row>
    <row r="23" spans="1:200" ht="18" customHeight="1" x14ac:dyDescent="0.25">
      <c r="A23" s="196"/>
      <c r="B23" s="192"/>
      <c r="C23" s="193"/>
      <c r="D23" s="4">
        <v>29.1</v>
      </c>
      <c r="E23" s="4">
        <v>29.4</v>
      </c>
      <c r="F23" s="4">
        <v>29.7</v>
      </c>
      <c r="G23" s="4">
        <v>30</v>
      </c>
      <c r="H23" s="4">
        <v>30.3</v>
      </c>
      <c r="I23" s="4">
        <v>30.7</v>
      </c>
      <c r="J23" s="6">
        <f>J38+J243+J346</f>
        <v>438132.3</v>
      </c>
      <c r="K23" s="6">
        <f>K38+K243+K346</f>
        <v>472364.1</v>
      </c>
      <c r="L23" s="6">
        <f>L38+L243+L346</f>
        <v>495164.1</v>
      </c>
      <c r="M23" s="6">
        <f>M38+M243+M346</f>
        <v>570219</v>
      </c>
      <c r="N23" s="6">
        <f>N38+N243+N346</f>
        <v>592014</v>
      </c>
      <c r="O23" s="53"/>
      <c r="P23" s="132"/>
    </row>
    <row r="24" spans="1:200" ht="54" customHeight="1" x14ac:dyDescent="0.25">
      <c r="A24" s="34">
        <v>2</v>
      </c>
      <c r="B24" s="28" t="s">
        <v>24</v>
      </c>
      <c r="C24" s="29"/>
      <c r="D24" s="79" t="s">
        <v>265</v>
      </c>
      <c r="E24" s="80"/>
      <c r="F24" s="80"/>
      <c r="G24" s="80"/>
      <c r="H24" s="80"/>
      <c r="I24" s="81"/>
      <c r="J24" s="147" t="s">
        <v>279</v>
      </c>
      <c r="K24" s="148"/>
      <c r="L24" s="148"/>
      <c r="M24" s="148"/>
      <c r="N24" s="149"/>
      <c r="O24" s="39" t="s">
        <v>48</v>
      </c>
      <c r="P24" s="42" t="s">
        <v>65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</row>
    <row r="25" spans="1:200" ht="15.75" customHeight="1" x14ac:dyDescent="0.25">
      <c r="A25" s="35"/>
      <c r="B25" s="30"/>
      <c r="C25" s="31"/>
      <c r="D25" s="13">
        <v>76.400000000000006</v>
      </c>
      <c r="E25" s="13">
        <v>76.5</v>
      </c>
      <c r="F25" s="13">
        <v>76.599999999999994</v>
      </c>
      <c r="G25" s="13">
        <v>76.7</v>
      </c>
      <c r="H25" s="13">
        <v>76.8</v>
      </c>
      <c r="I25" s="13">
        <v>76.900000000000006</v>
      </c>
      <c r="J25" s="153"/>
      <c r="K25" s="154"/>
      <c r="L25" s="154"/>
      <c r="M25" s="154"/>
      <c r="N25" s="155"/>
      <c r="O25" s="40"/>
      <c r="P25" s="139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</row>
    <row r="26" spans="1:200" ht="54" customHeight="1" x14ac:dyDescent="0.25">
      <c r="A26" s="35"/>
      <c r="B26" s="30"/>
      <c r="C26" s="31"/>
      <c r="D26" s="79" t="s">
        <v>25</v>
      </c>
      <c r="E26" s="80"/>
      <c r="F26" s="80"/>
      <c r="G26" s="80"/>
      <c r="H26" s="80"/>
      <c r="I26" s="81"/>
      <c r="J26" s="182">
        <f>J29+J32+J35+J38</f>
        <v>1652182.92</v>
      </c>
      <c r="K26" s="182">
        <f>K29+K32+K35+K38</f>
        <v>1565575.07</v>
      </c>
      <c r="L26" s="182">
        <f>L29+L32+L35+L38</f>
        <v>1591519.31</v>
      </c>
      <c r="M26" s="182">
        <f>M29+M32+M35+M38</f>
        <v>1942973.65</v>
      </c>
      <c r="N26" s="182">
        <f>N29+N32+N35+N38</f>
        <v>1731462.75</v>
      </c>
      <c r="O26" s="39" t="s">
        <v>48</v>
      </c>
      <c r="P26" s="139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</row>
    <row r="27" spans="1:200" ht="15.75" customHeight="1" x14ac:dyDescent="0.25">
      <c r="A27" s="35"/>
      <c r="B27" s="30"/>
      <c r="C27" s="31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82"/>
      <c r="K27" s="182"/>
      <c r="L27" s="182"/>
      <c r="M27" s="182"/>
      <c r="N27" s="182"/>
      <c r="O27" s="40"/>
      <c r="P27" s="43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</row>
    <row r="28" spans="1:200" ht="72" customHeight="1" x14ac:dyDescent="0.25">
      <c r="A28" s="35"/>
      <c r="B28" s="30"/>
      <c r="C28" s="31"/>
      <c r="D28" s="79" t="s">
        <v>26</v>
      </c>
      <c r="E28" s="80"/>
      <c r="F28" s="80"/>
      <c r="G28" s="80"/>
      <c r="H28" s="80"/>
      <c r="I28" s="81"/>
      <c r="J28" s="183" t="s">
        <v>58</v>
      </c>
      <c r="K28" s="183"/>
      <c r="L28" s="183"/>
      <c r="M28" s="183"/>
      <c r="N28" s="183"/>
      <c r="O28" s="39" t="s">
        <v>48</v>
      </c>
      <c r="P28" s="42" t="s">
        <v>74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</row>
    <row r="29" spans="1:200" ht="42" customHeight="1" x14ac:dyDescent="0.25">
      <c r="A29" s="35"/>
      <c r="B29" s="30"/>
      <c r="C29" s="31"/>
      <c r="D29" s="13">
        <v>44.6</v>
      </c>
      <c r="E29" s="13">
        <v>45.5</v>
      </c>
      <c r="F29" s="13">
        <v>47.9</v>
      </c>
      <c r="G29" s="13">
        <v>50.2</v>
      </c>
      <c r="H29" s="13">
        <v>52.6</v>
      </c>
      <c r="I29" s="13">
        <v>55</v>
      </c>
      <c r="J29" s="15">
        <f>J43+J47+J49+J51+J55+J63+J73+J79+J83+J113+J119+J125+J131+J139+J143+J205+J209+J211+J215</f>
        <v>605471.02</v>
      </c>
      <c r="K29" s="15">
        <f>K43+K47+K49+K51+K55+K63+K73+K79+K83+K113+K119+K125+K131+K139+K143+K205+K209+K211+K215</f>
        <v>535060.32000000007</v>
      </c>
      <c r="L29" s="15">
        <f>L43+L47+L49+L51+L55+L63+L73+L79+L83+L113+L119+L125+L131+L139+L143+L205+L209+L211+L215</f>
        <v>526106.62</v>
      </c>
      <c r="M29" s="15">
        <f>M43+M47+M49+M51+M55+M63+M73+M79+M83+M113+M119+M125+M131+M139+M143+M205+M209+M211+M215</f>
        <v>514229.70000000007</v>
      </c>
      <c r="N29" s="15">
        <f>N43+N47+N49+N51+N55+N63+N73+N79+N83+N113+N119+N125+N131+N139+N143+N205+N209+N211+N215</f>
        <v>511998.50000000006</v>
      </c>
      <c r="O29" s="40"/>
      <c r="P29" s="43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</row>
    <row r="30" spans="1:200" ht="56.25" customHeight="1" x14ac:dyDescent="0.25">
      <c r="A30" s="35"/>
      <c r="B30" s="30"/>
      <c r="C30" s="31"/>
      <c r="D30" s="79" t="s">
        <v>27</v>
      </c>
      <c r="E30" s="80"/>
      <c r="F30" s="80"/>
      <c r="G30" s="80"/>
      <c r="H30" s="80"/>
      <c r="I30" s="81"/>
      <c r="J30" s="159" t="s">
        <v>68</v>
      </c>
      <c r="K30" s="160"/>
      <c r="L30" s="160"/>
      <c r="M30" s="160"/>
      <c r="N30" s="161"/>
      <c r="O30" s="39" t="s">
        <v>48</v>
      </c>
      <c r="P30" s="42" t="s">
        <v>66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</row>
    <row r="31" spans="1:200" ht="15.75" customHeight="1" x14ac:dyDescent="0.25">
      <c r="A31" s="35"/>
      <c r="B31" s="30"/>
      <c r="C31" s="31"/>
      <c r="D31" s="13">
        <v>100</v>
      </c>
      <c r="E31" s="13">
        <v>100</v>
      </c>
      <c r="F31" s="13">
        <v>100</v>
      </c>
      <c r="G31" s="13">
        <v>100</v>
      </c>
      <c r="H31" s="13">
        <v>100</v>
      </c>
      <c r="I31" s="13">
        <v>100</v>
      </c>
      <c r="J31" s="165"/>
      <c r="K31" s="166"/>
      <c r="L31" s="166"/>
      <c r="M31" s="166"/>
      <c r="N31" s="167"/>
      <c r="O31" s="40"/>
      <c r="P31" s="43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</row>
    <row r="32" spans="1:200" ht="48" customHeight="1" x14ac:dyDescent="0.25">
      <c r="A32" s="35"/>
      <c r="B32" s="30"/>
      <c r="C32" s="31"/>
      <c r="D32" s="79" t="s">
        <v>28</v>
      </c>
      <c r="E32" s="80"/>
      <c r="F32" s="80"/>
      <c r="G32" s="80"/>
      <c r="H32" s="80"/>
      <c r="I32" s="81"/>
      <c r="J32" s="15">
        <f>J45+J57+J65+J85+J121+J133+J145+J207+J217</f>
        <v>897831.5</v>
      </c>
      <c r="K32" s="15">
        <f>K45+K57+K65+K85+K121+K133+K145+K207+K217</f>
        <v>838779.14999999991</v>
      </c>
      <c r="L32" s="15">
        <f>L45+L57+L65+L85+L121+L133+L145+L207+L217</f>
        <v>853041.99000000011</v>
      </c>
      <c r="M32" s="15">
        <f>M45+M57+M65+M85+M121+M133+M145+M207+M217</f>
        <v>918476.35</v>
      </c>
      <c r="N32" s="15">
        <f>N45+N57+N65+N85+N121+N133+N145+N207+N217</f>
        <v>818196.65</v>
      </c>
      <c r="O32" s="39" t="s">
        <v>48</v>
      </c>
      <c r="P32" s="42" t="s">
        <v>263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</row>
    <row r="33" spans="1:200" ht="31.5" customHeight="1" x14ac:dyDescent="0.25">
      <c r="A33" s="35"/>
      <c r="B33" s="30"/>
      <c r="C33" s="31"/>
      <c r="D33" s="13">
        <v>15</v>
      </c>
      <c r="E33" s="13">
        <v>16</v>
      </c>
      <c r="F33" s="13">
        <v>16</v>
      </c>
      <c r="G33" s="13">
        <v>17</v>
      </c>
      <c r="H33" s="13">
        <v>17</v>
      </c>
      <c r="I33" s="13">
        <v>17</v>
      </c>
      <c r="J33" s="159" t="s">
        <v>262</v>
      </c>
      <c r="K33" s="160"/>
      <c r="L33" s="160"/>
      <c r="M33" s="160"/>
      <c r="N33" s="161"/>
      <c r="O33" s="40"/>
      <c r="P33" s="4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</row>
    <row r="34" spans="1:200" ht="54.75" customHeight="1" x14ac:dyDescent="0.25">
      <c r="A34" s="35"/>
      <c r="B34" s="30"/>
      <c r="C34" s="31"/>
      <c r="D34" s="79" t="s">
        <v>29</v>
      </c>
      <c r="E34" s="80"/>
      <c r="F34" s="80"/>
      <c r="G34" s="80"/>
      <c r="H34" s="80"/>
      <c r="I34" s="81"/>
      <c r="J34" s="165"/>
      <c r="K34" s="166"/>
      <c r="L34" s="166"/>
      <c r="M34" s="166"/>
      <c r="N34" s="167"/>
      <c r="O34" s="39" t="s">
        <v>48</v>
      </c>
      <c r="P34" s="42" t="s">
        <v>203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</row>
    <row r="35" spans="1:200" ht="15" customHeight="1" x14ac:dyDescent="0.25">
      <c r="A35" s="35"/>
      <c r="B35" s="30"/>
      <c r="C35" s="31"/>
      <c r="D35" s="13">
        <v>50</v>
      </c>
      <c r="E35" s="13">
        <v>50</v>
      </c>
      <c r="F35" s="13">
        <v>50</v>
      </c>
      <c r="G35" s="13">
        <v>50</v>
      </c>
      <c r="H35" s="13">
        <v>50</v>
      </c>
      <c r="I35" s="13">
        <v>50</v>
      </c>
      <c r="J35" s="15">
        <f>J135+J147+J69+J77</f>
        <v>25661.4</v>
      </c>
      <c r="K35" s="15">
        <f t="shared" ref="K35:N35" si="0">K135+K147+K69+K77</f>
        <v>68516.600000000006</v>
      </c>
      <c r="L35" s="15">
        <f t="shared" si="0"/>
        <v>89151.7</v>
      </c>
      <c r="M35" s="15">
        <f t="shared" si="0"/>
        <v>387048.6</v>
      </c>
      <c r="N35" s="15">
        <f t="shared" si="0"/>
        <v>278048.59999999998</v>
      </c>
      <c r="O35" s="40"/>
      <c r="P35" s="139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</row>
    <row r="36" spans="1:200" ht="39.75" customHeight="1" x14ac:dyDescent="0.25">
      <c r="A36" s="35"/>
      <c r="B36" s="30"/>
      <c r="C36" s="31"/>
      <c r="D36" s="79" t="s">
        <v>30</v>
      </c>
      <c r="E36" s="80"/>
      <c r="F36" s="80"/>
      <c r="G36" s="80"/>
      <c r="H36" s="80"/>
      <c r="I36" s="81"/>
      <c r="J36" s="159" t="s">
        <v>57</v>
      </c>
      <c r="K36" s="160"/>
      <c r="L36" s="160"/>
      <c r="M36" s="160"/>
      <c r="N36" s="161"/>
      <c r="O36" s="39" t="s">
        <v>48</v>
      </c>
      <c r="P36" s="139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</row>
    <row r="37" spans="1:200" ht="15.75" customHeight="1" x14ac:dyDescent="0.25">
      <c r="A37" s="35"/>
      <c r="B37" s="30"/>
      <c r="C37" s="31"/>
      <c r="D37" s="13">
        <v>920</v>
      </c>
      <c r="E37" s="13">
        <v>920</v>
      </c>
      <c r="F37" s="13">
        <v>920</v>
      </c>
      <c r="G37" s="13">
        <v>922</v>
      </c>
      <c r="H37" s="13">
        <v>922</v>
      </c>
      <c r="I37" s="13">
        <v>924</v>
      </c>
      <c r="J37" s="165"/>
      <c r="K37" s="166"/>
      <c r="L37" s="166"/>
      <c r="M37" s="166"/>
      <c r="N37" s="167"/>
      <c r="O37" s="40"/>
      <c r="P37" s="43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</row>
    <row r="38" spans="1:200" ht="26.25" customHeight="1" x14ac:dyDescent="0.25">
      <c r="A38" s="35"/>
      <c r="B38" s="30"/>
      <c r="C38" s="31"/>
      <c r="D38" s="79" t="s">
        <v>205</v>
      </c>
      <c r="E38" s="80"/>
      <c r="F38" s="80"/>
      <c r="G38" s="80"/>
      <c r="H38" s="80"/>
      <c r="I38" s="81"/>
      <c r="J38" s="140">
        <f>J59+J67+J75+J127+J137</f>
        <v>123219</v>
      </c>
      <c r="K38" s="140">
        <f>K59+K67+K75+K127+K137</f>
        <v>123219</v>
      </c>
      <c r="L38" s="140">
        <f>L59+L67+L75+L127+L137</f>
        <v>123219</v>
      </c>
      <c r="M38" s="140">
        <f>M59+M67+M75+M127+M137</f>
        <v>123219</v>
      </c>
      <c r="N38" s="140">
        <f>N59+N67+N75+N127+N137</f>
        <v>123219</v>
      </c>
      <c r="O38" s="39" t="s">
        <v>48</v>
      </c>
      <c r="P38" s="42" t="s">
        <v>66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</row>
    <row r="39" spans="1:200" ht="15.75" customHeight="1" x14ac:dyDescent="0.25">
      <c r="A39" s="36"/>
      <c r="B39" s="32"/>
      <c r="C39" s="33"/>
      <c r="D39" s="13">
        <v>80.8</v>
      </c>
      <c r="E39" s="13">
        <v>80.8</v>
      </c>
      <c r="F39" s="13">
        <v>81</v>
      </c>
      <c r="G39" s="13">
        <v>81</v>
      </c>
      <c r="H39" s="13">
        <v>81</v>
      </c>
      <c r="I39" s="13">
        <v>81</v>
      </c>
      <c r="J39" s="141"/>
      <c r="K39" s="141"/>
      <c r="L39" s="141"/>
      <c r="M39" s="141"/>
      <c r="N39" s="141"/>
      <c r="O39" s="40"/>
      <c r="P39" s="43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</row>
    <row r="40" spans="1:200" ht="21" customHeight="1" x14ac:dyDescent="0.25">
      <c r="A40" s="39">
        <v>3</v>
      </c>
      <c r="B40" s="82" t="s">
        <v>31</v>
      </c>
      <c r="C40" s="37" t="s">
        <v>32</v>
      </c>
      <c r="D40" s="69" t="s">
        <v>77</v>
      </c>
      <c r="E40" s="70"/>
      <c r="F40" s="70"/>
      <c r="G40" s="70"/>
      <c r="H40" s="70"/>
      <c r="I40" s="71"/>
      <c r="J40" s="127" t="s">
        <v>53</v>
      </c>
      <c r="K40" s="128"/>
      <c r="L40" s="128"/>
      <c r="M40" s="128"/>
      <c r="N40" s="129"/>
      <c r="O40" s="39" t="s">
        <v>48</v>
      </c>
      <c r="P40" s="42" t="s">
        <v>66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</row>
    <row r="41" spans="1:200" ht="16.5" customHeight="1" x14ac:dyDescent="0.25">
      <c r="A41" s="88"/>
      <c r="B41" s="102"/>
      <c r="C41" s="101"/>
      <c r="D41" s="103"/>
      <c r="E41" s="104"/>
      <c r="F41" s="104"/>
      <c r="G41" s="104"/>
      <c r="H41" s="104"/>
      <c r="I41" s="105"/>
      <c r="J41" s="5">
        <f>J43+J45</f>
        <v>278.5</v>
      </c>
      <c r="K41" s="5">
        <f>K43+K45</f>
        <v>290</v>
      </c>
      <c r="L41" s="5">
        <f>L43+L45</f>
        <v>294.39999999999998</v>
      </c>
      <c r="M41" s="5">
        <f>M43+M45</f>
        <v>282</v>
      </c>
      <c r="N41" s="5">
        <f>N43+N45</f>
        <v>282</v>
      </c>
      <c r="O41" s="88"/>
      <c r="P41" s="139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</row>
    <row r="42" spans="1:200" ht="17.25" customHeight="1" x14ac:dyDescent="0.25">
      <c r="A42" s="88"/>
      <c r="B42" s="102"/>
      <c r="C42" s="101"/>
      <c r="D42" s="103"/>
      <c r="E42" s="104"/>
      <c r="F42" s="104"/>
      <c r="G42" s="104"/>
      <c r="H42" s="104"/>
      <c r="I42" s="105"/>
      <c r="J42" s="79" t="s">
        <v>58</v>
      </c>
      <c r="K42" s="80"/>
      <c r="L42" s="80"/>
      <c r="M42" s="80"/>
      <c r="N42" s="81"/>
      <c r="O42" s="88"/>
      <c r="P42" s="139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</row>
    <row r="43" spans="1:200" ht="15" customHeight="1" x14ac:dyDescent="0.25">
      <c r="A43" s="88"/>
      <c r="B43" s="102"/>
      <c r="C43" s="101"/>
      <c r="D43" s="72"/>
      <c r="E43" s="73"/>
      <c r="F43" s="73"/>
      <c r="G43" s="73"/>
      <c r="H43" s="73"/>
      <c r="I43" s="74"/>
      <c r="J43" s="13">
        <v>100</v>
      </c>
      <c r="K43" s="13">
        <v>100</v>
      </c>
      <c r="L43" s="13">
        <v>100</v>
      </c>
      <c r="M43" s="13">
        <v>100</v>
      </c>
      <c r="N43" s="13">
        <v>100</v>
      </c>
      <c r="O43" s="88"/>
      <c r="P43" s="139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</row>
    <row r="44" spans="1:200" ht="15.75" customHeight="1" x14ac:dyDescent="0.25">
      <c r="A44" s="88"/>
      <c r="B44" s="102"/>
      <c r="C44" s="101"/>
      <c r="D44" s="41">
        <v>100</v>
      </c>
      <c r="E44" s="41">
        <v>100</v>
      </c>
      <c r="F44" s="41">
        <v>100</v>
      </c>
      <c r="G44" s="41">
        <v>100</v>
      </c>
      <c r="H44" s="41">
        <v>100</v>
      </c>
      <c r="I44" s="41">
        <v>100</v>
      </c>
      <c r="J44" s="79" t="s">
        <v>68</v>
      </c>
      <c r="K44" s="80"/>
      <c r="L44" s="80"/>
      <c r="M44" s="80"/>
      <c r="N44" s="81"/>
      <c r="O44" s="88"/>
      <c r="P44" s="139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</row>
    <row r="45" spans="1:200" ht="15.75" customHeight="1" x14ac:dyDescent="0.25">
      <c r="A45" s="40"/>
      <c r="B45" s="83"/>
      <c r="C45" s="38"/>
      <c r="D45" s="41"/>
      <c r="E45" s="41"/>
      <c r="F45" s="41"/>
      <c r="G45" s="41"/>
      <c r="H45" s="41"/>
      <c r="I45" s="41"/>
      <c r="J45" s="13">
        <v>178.5</v>
      </c>
      <c r="K45" s="13">
        <v>190</v>
      </c>
      <c r="L45" s="13">
        <v>194.4</v>
      </c>
      <c r="M45" s="13">
        <v>182</v>
      </c>
      <c r="N45" s="13">
        <v>182</v>
      </c>
      <c r="O45" s="40"/>
      <c r="P45" s="43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</row>
    <row r="46" spans="1:200" ht="59.25" customHeight="1" x14ac:dyDescent="0.25">
      <c r="A46" s="39">
        <v>4</v>
      </c>
      <c r="B46" s="82" t="s">
        <v>33</v>
      </c>
      <c r="C46" s="37" t="s">
        <v>34</v>
      </c>
      <c r="D46" s="79" t="s">
        <v>78</v>
      </c>
      <c r="E46" s="80"/>
      <c r="F46" s="80"/>
      <c r="G46" s="80"/>
      <c r="H46" s="80"/>
      <c r="I46" s="81"/>
      <c r="J46" s="79" t="s">
        <v>67</v>
      </c>
      <c r="K46" s="80"/>
      <c r="L46" s="80"/>
      <c r="M46" s="80"/>
      <c r="N46" s="81"/>
      <c r="O46" s="39" t="s">
        <v>48</v>
      </c>
      <c r="P46" s="42" t="s">
        <v>66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</row>
    <row r="47" spans="1:200" ht="28.5" customHeight="1" x14ac:dyDescent="0.25">
      <c r="A47" s="40"/>
      <c r="B47" s="83"/>
      <c r="C47" s="38"/>
      <c r="D47" s="13">
        <v>1200</v>
      </c>
      <c r="E47" s="13">
        <v>1200</v>
      </c>
      <c r="F47" s="13">
        <v>1200</v>
      </c>
      <c r="G47" s="13">
        <v>1200</v>
      </c>
      <c r="H47" s="13">
        <v>1200</v>
      </c>
      <c r="I47" s="13">
        <v>1200</v>
      </c>
      <c r="J47" s="5">
        <v>2875.2</v>
      </c>
      <c r="K47" s="5">
        <v>1876</v>
      </c>
      <c r="L47" s="5">
        <v>1876</v>
      </c>
      <c r="M47" s="5">
        <v>1876</v>
      </c>
      <c r="N47" s="5">
        <v>1876</v>
      </c>
      <c r="O47" s="40"/>
      <c r="P47" s="43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</row>
    <row r="48" spans="1:200" ht="44.25" customHeight="1" x14ac:dyDescent="0.25">
      <c r="A48" s="39">
        <v>5</v>
      </c>
      <c r="B48" s="82" t="s">
        <v>35</v>
      </c>
      <c r="C48" s="37" t="s">
        <v>36</v>
      </c>
      <c r="D48" s="79" t="s">
        <v>79</v>
      </c>
      <c r="E48" s="80"/>
      <c r="F48" s="80"/>
      <c r="G48" s="80"/>
      <c r="H48" s="80"/>
      <c r="I48" s="81"/>
      <c r="J48" s="79" t="s">
        <v>67</v>
      </c>
      <c r="K48" s="80"/>
      <c r="L48" s="80"/>
      <c r="M48" s="80"/>
      <c r="N48" s="81"/>
      <c r="O48" s="39" t="s">
        <v>48</v>
      </c>
      <c r="P48" s="42" t="s">
        <v>66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</row>
    <row r="49" spans="1:200" ht="20.25" customHeight="1" x14ac:dyDescent="0.25">
      <c r="A49" s="40"/>
      <c r="B49" s="83"/>
      <c r="C49" s="38"/>
      <c r="D49" s="13">
        <v>6666</v>
      </c>
      <c r="E49" s="13">
        <v>6870</v>
      </c>
      <c r="F49" s="13">
        <v>6880</v>
      </c>
      <c r="G49" s="13">
        <v>6900</v>
      </c>
      <c r="H49" s="13">
        <v>6920</v>
      </c>
      <c r="I49" s="13">
        <v>6940</v>
      </c>
      <c r="J49" s="5">
        <v>3310</v>
      </c>
      <c r="K49" s="5">
        <v>5205</v>
      </c>
      <c r="L49" s="5">
        <v>5205</v>
      </c>
      <c r="M49" s="5">
        <v>5205</v>
      </c>
      <c r="N49" s="5">
        <v>5205</v>
      </c>
      <c r="O49" s="40"/>
      <c r="P49" s="43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</row>
    <row r="50" spans="1:200" ht="77.25" customHeight="1" x14ac:dyDescent="0.25">
      <c r="A50" s="39">
        <v>6</v>
      </c>
      <c r="B50" s="82" t="s">
        <v>37</v>
      </c>
      <c r="C50" s="37" t="s">
        <v>38</v>
      </c>
      <c r="D50" s="79" t="s">
        <v>80</v>
      </c>
      <c r="E50" s="80"/>
      <c r="F50" s="80"/>
      <c r="G50" s="80"/>
      <c r="H50" s="80"/>
      <c r="I50" s="81"/>
      <c r="J50" s="79" t="s">
        <v>67</v>
      </c>
      <c r="K50" s="80"/>
      <c r="L50" s="80"/>
      <c r="M50" s="80"/>
      <c r="N50" s="81"/>
      <c r="O50" s="39" t="s">
        <v>48</v>
      </c>
      <c r="P50" s="42" t="s">
        <v>66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</row>
    <row r="51" spans="1:200" ht="22.5" customHeight="1" x14ac:dyDescent="0.25">
      <c r="A51" s="40"/>
      <c r="B51" s="83"/>
      <c r="C51" s="38"/>
      <c r="D51" s="13">
        <v>650</v>
      </c>
      <c r="E51" s="13">
        <v>670</v>
      </c>
      <c r="F51" s="13">
        <v>680</v>
      </c>
      <c r="G51" s="13">
        <v>690</v>
      </c>
      <c r="H51" s="13">
        <v>700</v>
      </c>
      <c r="I51" s="13">
        <v>710</v>
      </c>
      <c r="J51" s="5">
        <v>0</v>
      </c>
      <c r="K51" s="5">
        <v>300</v>
      </c>
      <c r="L51" s="5">
        <v>300</v>
      </c>
      <c r="M51" s="5">
        <v>300</v>
      </c>
      <c r="N51" s="5">
        <v>300</v>
      </c>
      <c r="O51" s="40"/>
      <c r="P51" s="43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</row>
    <row r="52" spans="1:200" ht="15" customHeight="1" x14ac:dyDescent="0.25">
      <c r="A52" s="39">
        <v>7</v>
      </c>
      <c r="B52" s="82" t="s">
        <v>39</v>
      </c>
      <c r="C52" s="37" t="s">
        <v>40</v>
      </c>
      <c r="D52" s="69" t="s">
        <v>81</v>
      </c>
      <c r="E52" s="70"/>
      <c r="F52" s="70"/>
      <c r="G52" s="70"/>
      <c r="H52" s="70"/>
      <c r="I52" s="71"/>
      <c r="J52" s="127" t="s">
        <v>53</v>
      </c>
      <c r="K52" s="128"/>
      <c r="L52" s="128"/>
      <c r="M52" s="128"/>
      <c r="N52" s="129"/>
      <c r="O52" s="39" t="s">
        <v>48</v>
      </c>
      <c r="P52" s="42" t="s">
        <v>66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</row>
    <row r="53" spans="1:200" ht="15.75" customHeight="1" x14ac:dyDescent="0.25">
      <c r="A53" s="88"/>
      <c r="B53" s="102"/>
      <c r="C53" s="101"/>
      <c r="D53" s="103"/>
      <c r="E53" s="104"/>
      <c r="F53" s="104"/>
      <c r="G53" s="104"/>
      <c r="H53" s="104"/>
      <c r="I53" s="105"/>
      <c r="J53" s="5">
        <f>J55+J57+J59</f>
        <v>519579</v>
      </c>
      <c r="K53" s="5">
        <f>K55+K57+K59</f>
        <v>526925.1</v>
      </c>
      <c r="L53" s="5">
        <f>L55+L57+L59</f>
        <v>528884.5</v>
      </c>
      <c r="M53" s="5">
        <f>M55+M57+M59</f>
        <v>523912</v>
      </c>
      <c r="N53" s="5">
        <f>N55+N57+N59</f>
        <v>523912</v>
      </c>
      <c r="O53" s="88"/>
      <c r="P53" s="139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</row>
    <row r="54" spans="1:200" ht="15.75" customHeight="1" x14ac:dyDescent="0.25">
      <c r="A54" s="88"/>
      <c r="B54" s="102"/>
      <c r="C54" s="101"/>
      <c r="D54" s="103"/>
      <c r="E54" s="104"/>
      <c r="F54" s="104"/>
      <c r="G54" s="104"/>
      <c r="H54" s="104"/>
      <c r="I54" s="105"/>
      <c r="J54" s="79" t="s">
        <v>58</v>
      </c>
      <c r="K54" s="80"/>
      <c r="L54" s="80"/>
      <c r="M54" s="80"/>
      <c r="N54" s="81"/>
      <c r="O54" s="88"/>
      <c r="P54" s="139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</row>
    <row r="55" spans="1:200" ht="15.75" customHeight="1" x14ac:dyDescent="0.25">
      <c r="A55" s="88"/>
      <c r="B55" s="102"/>
      <c r="C55" s="101"/>
      <c r="D55" s="103"/>
      <c r="E55" s="104"/>
      <c r="F55" s="104"/>
      <c r="G55" s="104"/>
      <c r="H55" s="104"/>
      <c r="I55" s="105"/>
      <c r="J55" s="13">
        <v>79861.2</v>
      </c>
      <c r="K55" s="13">
        <v>82374.399999999994</v>
      </c>
      <c r="L55" s="13">
        <v>76576</v>
      </c>
      <c r="M55" s="13">
        <v>71603.5</v>
      </c>
      <c r="N55" s="13">
        <v>71603.5</v>
      </c>
      <c r="O55" s="88"/>
      <c r="P55" s="139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</row>
    <row r="56" spans="1:200" ht="15.75" customHeight="1" x14ac:dyDescent="0.25">
      <c r="A56" s="88"/>
      <c r="B56" s="102"/>
      <c r="C56" s="101"/>
      <c r="D56" s="103"/>
      <c r="E56" s="104"/>
      <c r="F56" s="104"/>
      <c r="G56" s="104"/>
      <c r="H56" s="104"/>
      <c r="I56" s="105"/>
      <c r="J56" s="79" t="s">
        <v>68</v>
      </c>
      <c r="K56" s="80"/>
      <c r="L56" s="80"/>
      <c r="M56" s="80"/>
      <c r="N56" s="81"/>
      <c r="O56" s="88"/>
      <c r="P56" s="139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</row>
    <row r="57" spans="1:200" ht="15.75" customHeight="1" x14ac:dyDescent="0.25">
      <c r="A57" s="88"/>
      <c r="B57" s="102"/>
      <c r="C57" s="101"/>
      <c r="D57" s="72"/>
      <c r="E57" s="73"/>
      <c r="F57" s="73"/>
      <c r="G57" s="73"/>
      <c r="H57" s="73"/>
      <c r="I57" s="74"/>
      <c r="J57" s="13">
        <v>363917.8</v>
      </c>
      <c r="K57" s="13">
        <v>368750.7</v>
      </c>
      <c r="L57" s="13">
        <v>376508.5</v>
      </c>
      <c r="M57" s="13">
        <v>376508.5</v>
      </c>
      <c r="N57" s="13">
        <v>376508.5</v>
      </c>
      <c r="O57" s="88"/>
      <c r="P57" s="139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</row>
    <row r="58" spans="1:200" ht="15.75" customHeight="1" x14ac:dyDescent="0.25">
      <c r="A58" s="88"/>
      <c r="B58" s="102"/>
      <c r="C58" s="101"/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79" t="s">
        <v>69</v>
      </c>
      <c r="K58" s="80"/>
      <c r="L58" s="80"/>
      <c r="M58" s="80"/>
      <c r="N58" s="81"/>
      <c r="O58" s="88"/>
      <c r="P58" s="139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</row>
    <row r="59" spans="1:200" ht="15.75" customHeight="1" x14ac:dyDescent="0.25">
      <c r="A59" s="40"/>
      <c r="B59" s="83"/>
      <c r="C59" s="38"/>
      <c r="D59" s="41"/>
      <c r="E59" s="41"/>
      <c r="F59" s="41"/>
      <c r="G59" s="41"/>
      <c r="H59" s="41"/>
      <c r="I59" s="41"/>
      <c r="J59" s="13">
        <v>75800</v>
      </c>
      <c r="K59" s="13">
        <v>75800</v>
      </c>
      <c r="L59" s="13">
        <v>75800</v>
      </c>
      <c r="M59" s="13">
        <v>75800</v>
      </c>
      <c r="N59" s="13">
        <v>75800</v>
      </c>
      <c r="O59" s="40"/>
      <c r="P59" s="43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</row>
    <row r="60" spans="1:200" ht="16.5" customHeight="1" x14ac:dyDescent="0.25">
      <c r="A60" s="39">
        <v>8</v>
      </c>
      <c r="B60" s="86" t="s">
        <v>41</v>
      </c>
      <c r="C60" s="84" t="s">
        <v>337</v>
      </c>
      <c r="D60" s="69" t="s">
        <v>82</v>
      </c>
      <c r="E60" s="70"/>
      <c r="F60" s="70"/>
      <c r="G60" s="70"/>
      <c r="H60" s="70"/>
      <c r="I60" s="71"/>
      <c r="J60" s="127" t="s">
        <v>53</v>
      </c>
      <c r="K60" s="128"/>
      <c r="L60" s="128"/>
      <c r="M60" s="128"/>
      <c r="N60" s="129"/>
      <c r="O60" s="39" t="s">
        <v>48</v>
      </c>
      <c r="P60" s="42" t="s">
        <v>66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</row>
    <row r="61" spans="1:200" ht="15" customHeight="1" x14ac:dyDescent="0.25">
      <c r="A61" s="88"/>
      <c r="B61" s="126"/>
      <c r="C61" s="142"/>
      <c r="D61" s="103"/>
      <c r="E61" s="104"/>
      <c r="F61" s="104"/>
      <c r="G61" s="104"/>
      <c r="H61" s="104"/>
      <c r="I61" s="105"/>
      <c r="J61" s="5">
        <f>J63+J65+J67+J69</f>
        <v>509569.2</v>
      </c>
      <c r="K61" s="5">
        <f t="shared" ref="K61:N61" si="1">K63+K65+K67+K69</f>
        <v>541985.5</v>
      </c>
      <c r="L61" s="5">
        <f t="shared" si="1"/>
        <v>534684.29999999993</v>
      </c>
      <c r="M61" s="5">
        <f t="shared" si="1"/>
        <v>526397.80000000005</v>
      </c>
      <c r="N61" s="5">
        <f t="shared" si="1"/>
        <v>526397.80000000005</v>
      </c>
      <c r="O61" s="88"/>
      <c r="P61" s="139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</row>
    <row r="62" spans="1:200" ht="15" customHeight="1" x14ac:dyDescent="0.25">
      <c r="A62" s="88"/>
      <c r="B62" s="126"/>
      <c r="C62" s="142"/>
      <c r="D62" s="103"/>
      <c r="E62" s="104"/>
      <c r="F62" s="104"/>
      <c r="G62" s="104"/>
      <c r="H62" s="104"/>
      <c r="I62" s="105"/>
      <c r="J62" s="79" t="s">
        <v>58</v>
      </c>
      <c r="K62" s="80"/>
      <c r="L62" s="80"/>
      <c r="M62" s="80"/>
      <c r="N62" s="81"/>
      <c r="O62" s="88"/>
      <c r="P62" s="139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</row>
    <row r="63" spans="1:200" ht="15" customHeight="1" x14ac:dyDescent="0.25">
      <c r="A63" s="88"/>
      <c r="B63" s="126"/>
      <c r="C63" s="142"/>
      <c r="D63" s="103"/>
      <c r="E63" s="104"/>
      <c r="F63" s="104"/>
      <c r="G63" s="104"/>
      <c r="H63" s="104"/>
      <c r="I63" s="105"/>
      <c r="J63" s="13">
        <v>63626.8</v>
      </c>
      <c r="K63" s="13">
        <v>67106.7</v>
      </c>
      <c r="L63" s="13">
        <v>62006.6</v>
      </c>
      <c r="M63" s="13">
        <v>57980.2</v>
      </c>
      <c r="N63" s="13">
        <v>57980.2</v>
      </c>
      <c r="O63" s="88"/>
      <c r="P63" s="139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</row>
    <row r="64" spans="1:200" ht="15" customHeight="1" x14ac:dyDescent="0.25">
      <c r="A64" s="88"/>
      <c r="B64" s="126"/>
      <c r="C64" s="142"/>
      <c r="D64" s="103"/>
      <c r="E64" s="104"/>
      <c r="F64" s="104"/>
      <c r="G64" s="104"/>
      <c r="H64" s="104"/>
      <c r="I64" s="105"/>
      <c r="J64" s="79" t="s">
        <v>68</v>
      </c>
      <c r="K64" s="80"/>
      <c r="L64" s="80"/>
      <c r="M64" s="80"/>
      <c r="N64" s="81"/>
      <c r="O64" s="88"/>
      <c r="P64" s="139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</row>
    <row r="65" spans="1:200" ht="15" customHeight="1" x14ac:dyDescent="0.25">
      <c r="A65" s="88"/>
      <c r="B65" s="126"/>
      <c r="C65" s="142"/>
      <c r="D65" s="72"/>
      <c r="E65" s="73"/>
      <c r="F65" s="73"/>
      <c r="G65" s="73"/>
      <c r="H65" s="73"/>
      <c r="I65" s="74"/>
      <c r="J65" s="13">
        <v>424311.2</v>
      </c>
      <c r="K65" s="13">
        <v>431484.8</v>
      </c>
      <c r="L65" s="13">
        <v>431407.6</v>
      </c>
      <c r="M65" s="13">
        <v>431407.6</v>
      </c>
      <c r="N65" s="13">
        <v>431407.6</v>
      </c>
      <c r="O65" s="88"/>
      <c r="P65" s="139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</row>
    <row r="66" spans="1:200" ht="15" customHeight="1" x14ac:dyDescent="0.25">
      <c r="A66" s="88"/>
      <c r="B66" s="126"/>
      <c r="C66" s="142"/>
      <c r="D66" s="41">
        <v>100</v>
      </c>
      <c r="E66" s="41">
        <v>100</v>
      </c>
      <c r="F66" s="41">
        <v>100</v>
      </c>
      <c r="G66" s="41">
        <v>100</v>
      </c>
      <c r="H66" s="41">
        <v>100</v>
      </c>
      <c r="I66" s="41">
        <v>100</v>
      </c>
      <c r="J66" s="79" t="s">
        <v>57</v>
      </c>
      <c r="K66" s="80"/>
      <c r="L66" s="80"/>
      <c r="M66" s="80"/>
      <c r="N66" s="81"/>
      <c r="O66" s="88"/>
      <c r="P66" s="139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</row>
    <row r="67" spans="1:200" ht="15" customHeight="1" x14ac:dyDescent="0.25">
      <c r="A67" s="88"/>
      <c r="B67" s="126"/>
      <c r="C67" s="142"/>
      <c r="D67" s="41"/>
      <c r="E67" s="41"/>
      <c r="F67" s="41"/>
      <c r="G67" s="41"/>
      <c r="H67" s="41"/>
      <c r="I67" s="41"/>
      <c r="J67" s="13">
        <v>10600</v>
      </c>
      <c r="K67" s="13">
        <v>10600</v>
      </c>
      <c r="L67" s="13">
        <v>10600</v>
      </c>
      <c r="M67" s="13">
        <v>10600</v>
      </c>
      <c r="N67" s="13">
        <v>10600</v>
      </c>
      <c r="O67" s="88"/>
      <c r="P67" s="139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</row>
    <row r="68" spans="1:200" ht="15.75" customHeight="1" x14ac:dyDescent="0.25">
      <c r="A68" s="88"/>
      <c r="B68" s="126"/>
      <c r="C68" s="142"/>
      <c r="D68" s="41"/>
      <c r="E68" s="41"/>
      <c r="F68" s="41"/>
      <c r="G68" s="41"/>
      <c r="H68" s="41"/>
      <c r="I68" s="41"/>
      <c r="J68" s="41" t="s">
        <v>112</v>
      </c>
      <c r="K68" s="41"/>
      <c r="L68" s="41"/>
      <c r="M68" s="41"/>
      <c r="N68" s="41"/>
      <c r="O68" s="88"/>
      <c r="P68" s="139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</row>
    <row r="69" spans="1:200" ht="15.75" customHeight="1" x14ac:dyDescent="0.25">
      <c r="A69" s="40"/>
      <c r="B69" s="87"/>
      <c r="C69" s="85"/>
      <c r="D69" s="41"/>
      <c r="E69" s="41"/>
      <c r="F69" s="41"/>
      <c r="G69" s="41"/>
      <c r="H69" s="41"/>
      <c r="I69" s="41"/>
      <c r="J69" s="13">
        <v>11031.2</v>
      </c>
      <c r="K69" s="13">
        <v>32794</v>
      </c>
      <c r="L69" s="13">
        <v>30670.1</v>
      </c>
      <c r="M69" s="13">
        <v>26410</v>
      </c>
      <c r="N69" s="13">
        <v>26410</v>
      </c>
      <c r="O69" s="40"/>
      <c r="P69" s="4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</row>
    <row r="70" spans="1:200" ht="18.75" customHeight="1" x14ac:dyDescent="0.25">
      <c r="A70" s="39">
        <v>9</v>
      </c>
      <c r="B70" s="86" t="s">
        <v>304</v>
      </c>
      <c r="C70" s="84" t="s">
        <v>42</v>
      </c>
      <c r="D70" s="69" t="s">
        <v>83</v>
      </c>
      <c r="E70" s="70"/>
      <c r="F70" s="70"/>
      <c r="G70" s="70"/>
      <c r="H70" s="70"/>
      <c r="I70" s="71"/>
      <c r="J70" s="127" t="s">
        <v>53</v>
      </c>
      <c r="K70" s="128"/>
      <c r="L70" s="128"/>
      <c r="M70" s="128"/>
      <c r="N70" s="129"/>
      <c r="O70" s="39" t="s">
        <v>48</v>
      </c>
      <c r="P70" s="42" t="s">
        <v>66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</row>
    <row r="71" spans="1:200" ht="13.5" customHeight="1" x14ac:dyDescent="0.25">
      <c r="A71" s="88"/>
      <c r="B71" s="126"/>
      <c r="C71" s="142"/>
      <c r="D71" s="103"/>
      <c r="E71" s="104"/>
      <c r="F71" s="104"/>
      <c r="G71" s="104"/>
      <c r="H71" s="104"/>
      <c r="I71" s="105"/>
      <c r="J71" s="5">
        <f>J73+J75</f>
        <v>40324.9</v>
      </c>
      <c r="K71" s="5">
        <f>K73+K75</f>
        <v>40105.4</v>
      </c>
      <c r="L71" s="5">
        <f>L73+L75</f>
        <v>37164.9</v>
      </c>
      <c r="M71" s="5">
        <f>M73+M75</f>
        <v>35167.199999999997</v>
      </c>
      <c r="N71" s="5">
        <f>N73+N75</f>
        <v>35167.199999999997</v>
      </c>
      <c r="O71" s="88"/>
      <c r="P71" s="139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</row>
    <row r="72" spans="1:200" ht="15" customHeight="1" x14ac:dyDescent="0.25">
      <c r="A72" s="88"/>
      <c r="B72" s="126"/>
      <c r="C72" s="142"/>
      <c r="D72" s="103"/>
      <c r="E72" s="104"/>
      <c r="F72" s="104"/>
      <c r="G72" s="104"/>
      <c r="H72" s="104"/>
      <c r="I72" s="105"/>
      <c r="J72" s="79" t="s">
        <v>58</v>
      </c>
      <c r="K72" s="80"/>
      <c r="L72" s="80"/>
      <c r="M72" s="80"/>
      <c r="N72" s="81"/>
      <c r="O72" s="88"/>
      <c r="P72" s="139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</row>
    <row r="73" spans="1:200" ht="12.75" customHeight="1" x14ac:dyDescent="0.25">
      <c r="A73" s="88"/>
      <c r="B73" s="126"/>
      <c r="C73" s="142"/>
      <c r="D73" s="72"/>
      <c r="E73" s="73"/>
      <c r="F73" s="73"/>
      <c r="G73" s="73"/>
      <c r="H73" s="73"/>
      <c r="I73" s="74"/>
      <c r="J73" s="13">
        <v>33924.9</v>
      </c>
      <c r="K73" s="13">
        <v>33705.4</v>
      </c>
      <c r="L73" s="13">
        <v>30764.9</v>
      </c>
      <c r="M73" s="13">
        <v>28767.200000000001</v>
      </c>
      <c r="N73" s="13">
        <v>28767.200000000001</v>
      </c>
      <c r="O73" s="88"/>
      <c r="P73" s="139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</row>
    <row r="74" spans="1:200" ht="15" customHeight="1" x14ac:dyDescent="0.25">
      <c r="A74" s="88"/>
      <c r="B74" s="126"/>
      <c r="C74" s="142"/>
      <c r="D74" s="41">
        <v>11433</v>
      </c>
      <c r="E74" s="41">
        <v>11100</v>
      </c>
      <c r="F74" s="41">
        <v>11100</v>
      </c>
      <c r="G74" s="41">
        <v>11100</v>
      </c>
      <c r="H74" s="41">
        <v>11100</v>
      </c>
      <c r="I74" s="41">
        <v>11100</v>
      </c>
      <c r="J74" s="79" t="s">
        <v>57</v>
      </c>
      <c r="K74" s="80"/>
      <c r="L74" s="80"/>
      <c r="M74" s="80"/>
      <c r="N74" s="81"/>
      <c r="O74" s="88"/>
      <c r="P74" s="139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</row>
    <row r="75" spans="1:200" ht="13.5" customHeight="1" x14ac:dyDescent="0.25">
      <c r="A75" s="40"/>
      <c r="B75" s="87"/>
      <c r="C75" s="85"/>
      <c r="D75" s="41"/>
      <c r="E75" s="41"/>
      <c r="F75" s="41"/>
      <c r="G75" s="41"/>
      <c r="H75" s="41"/>
      <c r="I75" s="41"/>
      <c r="J75" s="13">
        <v>6400</v>
      </c>
      <c r="K75" s="13">
        <v>6400</v>
      </c>
      <c r="L75" s="13">
        <v>6400</v>
      </c>
      <c r="M75" s="13">
        <v>6400</v>
      </c>
      <c r="N75" s="13">
        <v>6400</v>
      </c>
      <c r="O75" s="40"/>
      <c r="P75" s="4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</row>
    <row r="76" spans="1:200" ht="107.25" customHeight="1" x14ac:dyDescent="0.25">
      <c r="A76" s="39">
        <v>10</v>
      </c>
      <c r="B76" s="82" t="s">
        <v>338</v>
      </c>
      <c r="C76" s="37" t="s">
        <v>339</v>
      </c>
      <c r="D76" s="41" t="s">
        <v>340</v>
      </c>
      <c r="E76" s="41"/>
      <c r="F76" s="41"/>
      <c r="G76" s="41"/>
      <c r="H76" s="41"/>
      <c r="I76" s="41"/>
      <c r="J76" s="41" t="s">
        <v>315</v>
      </c>
      <c r="K76" s="41"/>
      <c r="L76" s="41"/>
      <c r="M76" s="41"/>
      <c r="N76" s="41"/>
      <c r="O76" s="39" t="s">
        <v>48</v>
      </c>
      <c r="P76" s="42" t="s">
        <v>66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</row>
    <row r="77" spans="1:200" ht="69.75" customHeight="1" x14ac:dyDescent="0.25">
      <c r="A77" s="40"/>
      <c r="B77" s="83"/>
      <c r="C77" s="38"/>
      <c r="D77" s="13">
        <v>0</v>
      </c>
      <c r="E77" s="13">
        <v>100</v>
      </c>
      <c r="F77" s="13">
        <v>100</v>
      </c>
      <c r="G77" s="13">
        <v>100</v>
      </c>
      <c r="H77" s="13">
        <v>100</v>
      </c>
      <c r="I77" s="13">
        <v>100</v>
      </c>
      <c r="J77" s="13">
        <v>10546.2</v>
      </c>
      <c r="K77" s="13">
        <v>31638.6</v>
      </c>
      <c r="L77" s="13">
        <v>31638.6</v>
      </c>
      <c r="M77" s="13">
        <v>31638.6</v>
      </c>
      <c r="N77" s="13">
        <v>31638.6</v>
      </c>
      <c r="O77" s="40"/>
      <c r="P77" s="4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</row>
    <row r="78" spans="1:200" ht="165" customHeight="1" x14ac:dyDescent="0.25">
      <c r="A78" s="39">
        <v>11</v>
      </c>
      <c r="B78" s="82" t="s">
        <v>341</v>
      </c>
      <c r="C78" s="37" t="s">
        <v>342</v>
      </c>
      <c r="D78" s="79" t="s">
        <v>84</v>
      </c>
      <c r="E78" s="80"/>
      <c r="F78" s="80"/>
      <c r="G78" s="80"/>
      <c r="H78" s="80"/>
      <c r="I78" s="81"/>
      <c r="J78" s="79" t="s">
        <v>67</v>
      </c>
      <c r="K78" s="80"/>
      <c r="L78" s="80"/>
      <c r="M78" s="80"/>
      <c r="N78" s="81"/>
      <c r="O78" s="39" t="s">
        <v>48</v>
      </c>
      <c r="P78" s="42" t="s">
        <v>66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</row>
    <row r="79" spans="1:200" ht="48.75" customHeight="1" x14ac:dyDescent="0.25">
      <c r="A79" s="40"/>
      <c r="B79" s="83"/>
      <c r="C79" s="38"/>
      <c r="D79" s="13">
        <v>93.27</v>
      </c>
      <c r="E79" s="13">
        <v>93.27</v>
      </c>
      <c r="F79" s="13">
        <v>94.23</v>
      </c>
      <c r="G79" s="13">
        <v>94.23</v>
      </c>
      <c r="H79" s="13">
        <v>94.23</v>
      </c>
      <c r="I79" s="13">
        <v>94.23</v>
      </c>
      <c r="J79" s="5">
        <v>41008.1</v>
      </c>
      <c r="K79" s="5">
        <v>41283.5</v>
      </c>
      <c r="L79" s="5">
        <v>38673.4</v>
      </c>
      <c r="M79" s="5">
        <v>36652.6</v>
      </c>
      <c r="N79" s="5">
        <v>36652.6</v>
      </c>
      <c r="O79" s="40"/>
      <c r="P79" s="4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</row>
    <row r="80" spans="1:200" ht="16.5" customHeight="1" x14ac:dyDescent="0.25">
      <c r="A80" s="39">
        <v>12</v>
      </c>
      <c r="B80" s="56" t="s">
        <v>343</v>
      </c>
      <c r="C80" s="37" t="s">
        <v>43</v>
      </c>
      <c r="D80" s="69" t="s">
        <v>85</v>
      </c>
      <c r="E80" s="70"/>
      <c r="F80" s="70"/>
      <c r="G80" s="70"/>
      <c r="H80" s="70"/>
      <c r="I80" s="71"/>
      <c r="J80" s="127" t="s">
        <v>53</v>
      </c>
      <c r="K80" s="128"/>
      <c r="L80" s="128"/>
      <c r="M80" s="128"/>
      <c r="N80" s="129"/>
      <c r="O80" s="39" t="s">
        <v>48</v>
      </c>
      <c r="P80" s="42" t="s">
        <v>66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</row>
    <row r="81" spans="1:200" ht="16.5" customHeight="1" x14ac:dyDescent="0.25">
      <c r="A81" s="88"/>
      <c r="B81" s="57"/>
      <c r="C81" s="101"/>
      <c r="D81" s="103"/>
      <c r="E81" s="104"/>
      <c r="F81" s="104"/>
      <c r="G81" s="104"/>
      <c r="H81" s="104"/>
      <c r="I81" s="105"/>
      <c r="J81" s="5">
        <f>J83+J85</f>
        <v>140918.1</v>
      </c>
      <c r="K81" s="5">
        <f>K83+K85</f>
        <v>3777.3</v>
      </c>
      <c r="L81" s="5">
        <f>L83+L85</f>
        <v>3500</v>
      </c>
      <c r="M81" s="5">
        <f>M83+M85</f>
        <v>2772.5</v>
      </c>
      <c r="N81" s="5">
        <f>N83+N85</f>
        <v>2772.5</v>
      </c>
      <c r="O81" s="88"/>
      <c r="P81" s="139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</row>
    <row r="82" spans="1:200" ht="19.5" customHeight="1" x14ac:dyDescent="0.25">
      <c r="A82" s="88"/>
      <c r="B82" s="57"/>
      <c r="C82" s="101"/>
      <c r="D82" s="103"/>
      <c r="E82" s="104"/>
      <c r="F82" s="104"/>
      <c r="G82" s="104"/>
      <c r="H82" s="104"/>
      <c r="I82" s="105"/>
      <c r="J82" s="79" t="s">
        <v>58</v>
      </c>
      <c r="K82" s="80"/>
      <c r="L82" s="80"/>
      <c r="M82" s="80"/>
      <c r="N82" s="81"/>
      <c r="O82" s="88"/>
      <c r="P82" s="139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</row>
    <row r="83" spans="1:200" ht="18.75" customHeight="1" x14ac:dyDescent="0.25">
      <c r="A83" s="88"/>
      <c r="B83" s="57"/>
      <c r="C83" s="101"/>
      <c r="D83" s="72"/>
      <c r="E83" s="73"/>
      <c r="F83" s="73"/>
      <c r="G83" s="73"/>
      <c r="H83" s="73"/>
      <c r="I83" s="74"/>
      <c r="J83" s="13">
        <v>41333.599999999999</v>
      </c>
      <c r="K83" s="13">
        <v>2903.1</v>
      </c>
      <c r="L83" s="13">
        <v>2867.1</v>
      </c>
      <c r="M83" s="13">
        <v>2772.5</v>
      </c>
      <c r="N83" s="13">
        <v>2772.5</v>
      </c>
      <c r="O83" s="88"/>
      <c r="P83" s="139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</row>
    <row r="84" spans="1:200" ht="14.25" customHeight="1" x14ac:dyDescent="0.25">
      <c r="A84" s="88"/>
      <c r="B84" s="57"/>
      <c r="C84" s="101"/>
      <c r="D84" s="41">
        <v>2.7</v>
      </c>
      <c r="E84" s="41">
        <v>2.7</v>
      </c>
      <c r="F84" s="41">
        <v>2.7</v>
      </c>
      <c r="G84" s="41">
        <v>2.7</v>
      </c>
      <c r="H84" s="41">
        <v>2.7</v>
      </c>
      <c r="I84" s="41">
        <v>2.7</v>
      </c>
      <c r="J84" s="79" t="s">
        <v>68</v>
      </c>
      <c r="K84" s="80"/>
      <c r="L84" s="80"/>
      <c r="M84" s="80"/>
      <c r="N84" s="81"/>
      <c r="O84" s="88"/>
      <c r="P84" s="139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</row>
    <row r="85" spans="1:200" ht="19.5" customHeight="1" x14ac:dyDescent="0.25">
      <c r="A85" s="40"/>
      <c r="B85" s="58"/>
      <c r="C85" s="38"/>
      <c r="D85" s="41"/>
      <c r="E85" s="41"/>
      <c r="F85" s="41"/>
      <c r="G85" s="41"/>
      <c r="H85" s="41"/>
      <c r="I85" s="41"/>
      <c r="J85" s="13">
        <f>J91+J97+J105+J111</f>
        <v>99584.5</v>
      </c>
      <c r="K85" s="13">
        <v>874.2</v>
      </c>
      <c r="L85" s="13">
        <v>632.9</v>
      </c>
      <c r="M85" s="13">
        <f t="shared" ref="M85:N85" si="2">M91+M97+M105+M111</f>
        <v>0</v>
      </c>
      <c r="N85" s="13">
        <f t="shared" si="2"/>
        <v>0</v>
      </c>
      <c r="O85" s="40"/>
      <c r="P85" s="4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</row>
    <row r="86" spans="1:200" ht="9.75" customHeight="1" x14ac:dyDescent="0.25">
      <c r="A86" s="39">
        <v>13</v>
      </c>
      <c r="B86" s="172" t="s">
        <v>70</v>
      </c>
      <c r="C86" s="173"/>
      <c r="D86" s="69"/>
      <c r="E86" s="70"/>
      <c r="F86" s="70"/>
      <c r="G86" s="70"/>
      <c r="H86" s="70"/>
      <c r="I86" s="71"/>
      <c r="J86" s="75" t="s">
        <v>53</v>
      </c>
      <c r="K86" s="76"/>
      <c r="L86" s="76"/>
      <c r="M86" s="76"/>
      <c r="N86" s="77"/>
      <c r="O86" s="39">
        <v>2020</v>
      </c>
      <c r="P86" s="42" t="s">
        <v>66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</row>
    <row r="87" spans="1:200" ht="10.5" customHeight="1" x14ac:dyDescent="0.25">
      <c r="A87" s="88"/>
      <c r="B87" s="174"/>
      <c r="C87" s="175"/>
      <c r="D87" s="103"/>
      <c r="E87" s="104"/>
      <c r="F87" s="104"/>
      <c r="G87" s="104"/>
      <c r="H87" s="104"/>
      <c r="I87" s="105"/>
      <c r="J87" s="11">
        <f>J89+J91</f>
        <v>35997.5</v>
      </c>
      <c r="K87" s="11">
        <f>K89+K91</f>
        <v>0</v>
      </c>
      <c r="L87" s="11">
        <f>L89+L91</f>
        <v>0</v>
      </c>
      <c r="M87" s="11">
        <f>M89+M91</f>
        <v>0</v>
      </c>
      <c r="N87" s="11">
        <f>N89+N91</f>
        <v>0</v>
      </c>
      <c r="O87" s="88"/>
      <c r="P87" s="139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</row>
    <row r="88" spans="1:200" ht="12.75" customHeight="1" x14ac:dyDescent="0.25">
      <c r="A88" s="88"/>
      <c r="B88" s="174"/>
      <c r="C88" s="175"/>
      <c r="D88" s="103"/>
      <c r="E88" s="104"/>
      <c r="F88" s="104"/>
      <c r="G88" s="104"/>
      <c r="H88" s="104"/>
      <c r="I88" s="105"/>
      <c r="J88" s="75" t="s">
        <v>58</v>
      </c>
      <c r="K88" s="76"/>
      <c r="L88" s="76"/>
      <c r="M88" s="76"/>
      <c r="N88" s="77"/>
      <c r="O88" s="88"/>
      <c r="P88" s="139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</row>
    <row r="89" spans="1:200" ht="11.25" customHeight="1" x14ac:dyDescent="0.25">
      <c r="A89" s="88"/>
      <c r="B89" s="174"/>
      <c r="C89" s="175"/>
      <c r="D89" s="103"/>
      <c r="E89" s="104"/>
      <c r="F89" s="104"/>
      <c r="G89" s="104"/>
      <c r="H89" s="104"/>
      <c r="I89" s="105"/>
      <c r="J89" s="11">
        <v>4679.6000000000004</v>
      </c>
      <c r="K89" s="11">
        <v>0</v>
      </c>
      <c r="L89" s="11">
        <v>0</v>
      </c>
      <c r="M89" s="11">
        <v>0</v>
      </c>
      <c r="N89" s="11">
        <v>0</v>
      </c>
      <c r="O89" s="88"/>
      <c r="P89" s="139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</row>
    <row r="90" spans="1:200" ht="12" customHeight="1" x14ac:dyDescent="0.25">
      <c r="A90" s="88"/>
      <c r="B90" s="174"/>
      <c r="C90" s="175"/>
      <c r="D90" s="103"/>
      <c r="E90" s="104"/>
      <c r="F90" s="104"/>
      <c r="G90" s="104"/>
      <c r="H90" s="104"/>
      <c r="I90" s="105"/>
      <c r="J90" s="75" t="s">
        <v>68</v>
      </c>
      <c r="K90" s="76"/>
      <c r="L90" s="76"/>
      <c r="M90" s="76"/>
      <c r="N90" s="77"/>
      <c r="O90" s="88"/>
      <c r="P90" s="139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</row>
    <row r="91" spans="1:200" ht="10.5" customHeight="1" x14ac:dyDescent="0.25">
      <c r="A91" s="40"/>
      <c r="B91" s="176"/>
      <c r="C91" s="177"/>
      <c r="D91" s="72"/>
      <c r="E91" s="73"/>
      <c r="F91" s="73"/>
      <c r="G91" s="73"/>
      <c r="H91" s="73"/>
      <c r="I91" s="74"/>
      <c r="J91" s="11">
        <v>31317.9</v>
      </c>
      <c r="K91" s="11">
        <v>0</v>
      </c>
      <c r="L91" s="11">
        <v>0</v>
      </c>
      <c r="M91" s="11">
        <v>0</v>
      </c>
      <c r="N91" s="11">
        <v>0</v>
      </c>
      <c r="O91" s="40"/>
      <c r="P91" s="4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</row>
    <row r="92" spans="1:200" ht="14.25" customHeight="1" x14ac:dyDescent="0.25">
      <c r="A92" s="39">
        <v>14</v>
      </c>
      <c r="B92" s="172" t="s">
        <v>305</v>
      </c>
      <c r="C92" s="173"/>
      <c r="D92" s="41"/>
      <c r="E92" s="41"/>
      <c r="F92" s="41"/>
      <c r="G92" s="41"/>
      <c r="H92" s="41"/>
      <c r="I92" s="41"/>
      <c r="J92" s="75" t="s">
        <v>53</v>
      </c>
      <c r="K92" s="76"/>
      <c r="L92" s="76"/>
      <c r="M92" s="76"/>
      <c r="N92" s="77"/>
      <c r="O92" s="39">
        <v>2020</v>
      </c>
      <c r="P92" s="42" t="s">
        <v>66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</row>
    <row r="93" spans="1:200" ht="10.5" customHeight="1" x14ac:dyDescent="0.25">
      <c r="A93" s="88"/>
      <c r="B93" s="174"/>
      <c r="C93" s="175"/>
      <c r="D93" s="41"/>
      <c r="E93" s="41"/>
      <c r="F93" s="41"/>
      <c r="G93" s="41"/>
      <c r="H93" s="41"/>
      <c r="I93" s="41"/>
      <c r="J93" s="11">
        <f>J95+J97</f>
        <v>2592.4</v>
      </c>
      <c r="K93" s="11">
        <f>K95+K97</f>
        <v>1004.8000000000001</v>
      </c>
      <c r="L93" s="11">
        <f>L95+L97</f>
        <v>727.5</v>
      </c>
      <c r="M93" s="11">
        <f>M95+M97</f>
        <v>0</v>
      </c>
      <c r="N93" s="11">
        <f>N95+N97</f>
        <v>0</v>
      </c>
      <c r="O93" s="88"/>
      <c r="P93" s="139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</row>
    <row r="94" spans="1:200" ht="12" customHeight="1" x14ac:dyDescent="0.25">
      <c r="A94" s="88"/>
      <c r="B94" s="174"/>
      <c r="C94" s="175"/>
      <c r="D94" s="41"/>
      <c r="E94" s="41"/>
      <c r="F94" s="41"/>
      <c r="G94" s="41"/>
      <c r="H94" s="41"/>
      <c r="I94" s="41"/>
      <c r="J94" s="75" t="s">
        <v>58</v>
      </c>
      <c r="K94" s="76"/>
      <c r="L94" s="76"/>
      <c r="M94" s="76"/>
      <c r="N94" s="77"/>
      <c r="O94" s="88"/>
      <c r="P94" s="139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</row>
    <row r="95" spans="1:200" ht="12" customHeight="1" x14ac:dyDescent="0.25">
      <c r="A95" s="88"/>
      <c r="B95" s="174"/>
      <c r="C95" s="175"/>
      <c r="D95" s="41"/>
      <c r="E95" s="41"/>
      <c r="F95" s="41"/>
      <c r="G95" s="41"/>
      <c r="H95" s="41"/>
      <c r="I95" s="41"/>
      <c r="J95" s="11">
        <v>337</v>
      </c>
      <c r="K95" s="11">
        <v>130.6</v>
      </c>
      <c r="L95" s="11">
        <v>94.6</v>
      </c>
      <c r="M95" s="11">
        <v>0</v>
      </c>
      <c r="N95" s="11">
        <v>0</v>
      </c>
      <c r="O95" s="88"/>
      <c r="P95" s="139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</row>
    <row r="96" spans="1:200" ht="12" customHeight="1" x14ac:dyDescent="0.25">
      <c r="A96" s="88"/>
      <c r="B96" s="174"/>
      <c r="C96" s="175"/>
      <c r="D96" s="41"/>
      <c r="E96" s="41"/>
      <c r="F96" s="41"/>
      <c r="G96" s="41"/>
      <c r="H96" s="41"/>
      <c r="I96" s="41"/>
      <c r="J96" s="75" t="s">
        <v>68</v>
      </c>
      <c r="K96" s="76"/>
      <c r="L96" s="76"/>
      <c r="M96" s="76"/>
      <c r="N96" s="77"/>
      <c r="O96" s="88"/>
      <c r="P96" s="139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</row>
    <row r="97" spans="1:200" ht="12" customHeight="1" x14ac:dyDescent="0.25">
      <c r="A97" s="40"/>
      <c r="B97" s="176"/>
      <c r="C97" s="177"/>
      <c r="D97" s="41"/>
      <c r="E97" s="41"/>
      <c r="F97" s="41"/>
      <c r="G97" s="41"/>
      <c r="H97" s="41"/>
      <c r="I97" s="41"/>
      <c r="J97" s="11">
        <v>2255.4</v>
      </c>
      <c r="K97" s="11">
        <v>874.2</v>
      </c>
      <c r="L97" s="11">
        <v>632.9</v>
      </c>
      <c r="M97" s="11">
        <v>0</v>
      </c>
      <c r="N97" s="11">
        <v>0</v>
      </c>
      <c r="O97" s="40"/>
      <c r="P97" s="43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</row>
    <row r="98" spans="1:200" ht="15" customHeight="1" x14ac:dyDescent="0.25">
      <c r="A98" s="39">
        <v>15</v>
      </c>
      <c r="B98" s="178" t="s">
        <v>71</v>
      </c>
      <c r="C98" s="179"/>
      <c r="D98" s="69"/>
      <c r="E98" s="70"/>
      <c r="F98" s="70"/>
      <c r="G98" s="70"/>
      <c r="H98" s="70"/>
      <c r="I98" s="71"/>
      <c r="J98" s="75" t="s">
        <v>67</v>
      </c>
      <c r="K98" s="76"/>
      <c r="L98" s="76"/>
      <c r="M98" s="76"/>
      <c r="N98" s="77"/>
      <c r="O98" s="39" t="s">
        <v>48</v>
      </c>
      <c r="P98" s="42" t="s">
        <v>66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</row>
    <row r="99" spans="1:200" ht="15" customHeight="1" x14ac:dyDescent="0.25">
      <c r="A99" s="40"/>
      <c r="B99" s="180"/>
      <c r="C99" s="181"/>
      <c r="D99" s="72"/>
      <c r="E99" s="73"/>
      <c r="F99" s="73"/>
      <c r="G99" s="73"/>
      <c r="H99" s="73"/>
      <c r="I99" s="74"/>
      <c r="J99" s="11">
        <v>26453.3</v>
      </c>
      <c r="K99" s="11">
        <v>2772.5</v>
      </c>
      <c r="L99" s="11">
        <v>2772.5</v>
      </c>
      <c r="M99" s="11">
        <v>2772.5</v>
      </c>
      <c r="N99" s="11">
        <v>2772.5</v>
      </c>
      <c r="O99" s="40"/>
      <c r="P99" s="43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</row>
    <row r="100" spans="1:200" ht="12" customHeight="1" x14ac:dyDescent="0.25">
      <c r="A100" s="39">
        <v>16</v>
      </c>
      <c r="B100" s="172" t="s">
        <v>306</v>
      </c>
      <c r="C100" s="173"/>
      <c r="D100" s="69"/>
      <c r="E100" s="70"/>
      <c r="F100" s="70"/>
      <c r="G100" s="70"/>
      <c r="H100" s="70"/>
      <c r="I100" s="71"/>
      <c r="J100" s="75" t="s">
        <v>53</v>
      </c>
      <c r="K100" s="76"/>
      <c r="L100" s="76"/>
      <c r="M100" s="76"/>
      <c r="N100" s="77"/>
      <c r="O100" s="39">
        <v>2020</v>
      </c>
      <c r="P100" s="42" t="s">
        <v>66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</row>
    <row r="101" spans="1:200" ht="12.75" customHeight="1" x14ac:dyDescent="0.25">
      <c r="A101" s="88"/>
      <c r="B101" s="174"/>
      <c r="C101" s="175"/>
      <c r="D101" s="103"/>
      <c r="E101" s="104"/>
      <c r="F101" s="104"/>
      <c r="G101" s="104"/>
      <c r="H101" s="104"/>
      <c r="I101" s="105"/>
      <c r="J101" s="11">
        <f>J103+J105</f>
        <v>51704.799999999996</v>
      </c>
      <c r="K101" s="11">
        <f t="shared" ref="K101:N101" si="3">K103+K105</f>
        <v>0</v>
      </c>
      <c r="L101" s="11">
        <f t="shared" si="3"/>
        <v>0</v>
      </c>
      <c r="M101" s="11">
        <f t="shared" si="3"/>
        <v>0</v>
      </c>
      <c r="N101" s="11">
        <f t="shared" si="3"/>
        <v>0</v>
      </c>
      <c r="O101" s="88"/>
      <c r="P101" s="139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</row>
    <row r="102" spans="1:200" ht="12.75" customHeight="1" x14ac:dyDescent="0.25">
      <c r="A102" s="88"/>
      <c r="B102" s="174"/>
      <c r="C102" s="175"/>
      <c r="D102" s="103"/>
      <c r="E102" s="104"/>
      <c r="F102" s="104"/>
      <c r="G102" s="104"/>
      <c r="H102" s="104"/>
      <c r="I102" s="105"/>
      <c r="J102" s="75" t="s">
        <v>58</v>
      </c>
      <c r="K102" s="76"/>
      <c r="L102" s="76"/>
      <c r="M102" s="76"/>
      <c r="N102" s="77"/>
      <c r="O102" s="88"/>
      <c r="P102" s="139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</row>
    <row r="103" spans="1:200" ht="12.75" customHeight="1" x14ac:dyDescent="0.25">
      <c r="A103" s="88"/>
      <c r="B103" s="174"/>
      <c r="C103" s="175"/>
      <c r="D103" s="103"/>
      <c r="E103" s="104"/>
      <c r="F103" s="104"/>
      <c r="G103" s="104"/>
      <c r="H103" s="104"/>
      <c r="I103" s="105"/>
      <c r="J103" s="11">
        <v>6721.6</v>
      </c>
      <c r="K103" s="11">
        <v>0</v>
      </c>
      <c r="L103" s="11">
        <v>0</v>
      </c>
      <c r="M103" s="11">
        <v>0</v>
      </c>
      <c r="N103" s="11">
        <v>0</v>
      </c>
      <c r="O103" s="88"/>
      <c r="P103" s="139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</row>
    <row r="104" spans="1:200" ht="12.75" customHeight="1" x14ac:dyDescent="0.25">
      <c r="A104" s="88"/>
      <c r="B104" s="174"/>
      <c r="C104" s="175"/>
      <c r="D104" s="103"/>
      <c r="E104" s="104"/>
      <c r="F104" s="104"/>
      <c r="G104" s="104"/>
      <c r="H104" s="104"/>
      <c r="I104" s="105"/>
      <c r="J104" s="75" t="s">
        <v>68</v>
      </c>
      <c r="K104" s="76"/>
      <c r="L104" s="76"/>
      <c r="M104" s="76"/>
      <c r="N104" s="77"/>
      <c r="O104" s="88"/>
      <c r="P104" s="139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</row>
    <row r="105" spans="1:200" ht="12.75" customHeight="1" x14ac:dyDescent="0.25">
      <c r="A105" s="40"/>
      <c r="B105" s="176"/>
      <c r="C105" s="177"/>
      <c r="D105" s="72"/>
      <c r="E105" s="73"/>
      <c r="F105" s="73"/>
      <c r="G105" s="73"/>
      <c r="H105" s="73"/>
      <c r="I105" s="74"/>
      <c r="J105" s="11">
        <v>44983.199999999997</v>
      </c>
      <c r="K105" s="11">
        <v>0</v>
      </c>
      <c r="L105" s="11">
        <v>0</v>
      </c>
      <c r="M105" s="11">
        <v>0</v>
      </c>
      <c r="N105" s="11">
        <v>0</v>
      </c>
      <c r="O105" s="40"/>
      <c r="P105" s="43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</row>
    <row r="106" spans="1:200" ht="15" customHeight="1" x14ac:dyDescent="0.25">
      <c r="A106" s="39">
        <v>17</v>
      </c>
      <c r="B106" s="168" t="s">
        <v>307</v>
      </c>
      <c r="C106" s="169"/>
      <c r="D106" s="69"/>
      <c r="E106" s="70"/>
      <c r="F106" s="70"/>
      <c r="G106" s="70"/>
      <c r="H106" s="70"/>
      <c r="I106" s="71"/>
      <c r="J106" s="75" t="s">
        <v>53</v>
      </c>
      <c r="K106" s="76"/>
      <c r="L106" s="76"/>
      <c r="M106" s="76"/>
      <c r="N106" s="77"/>
      <c r="O106" s="39">
        <v>2020</v>
      </c>
      <c r="P106" s="42" t="s">
        <v>66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</row>
    <row r="107" spans="1:200" ht="12" customHeight="1" x14ac:dyDescent="0.25">
      <c r="A107" s="88"/>
      <c r="B107" s="232"/>
      <c r="C107" s="233"/>
      <c r="D107" s="103"/>
      <c r="E107" s="104"/>
      <c r="F107" s="104"/>
      <c r="G107" s="104"/>
      <c r="H107" s="104"/>
      <c r="I107" s="105"/>
      <c r="J107" s="16">
        <f>J109+J111</f>
        <v>24170.1</v>
      </c>
      <c r="K107" s="16">
        <f t="shared" ref="K107:N107" si="4">K109+K111</f>
        <v>0</v>
      </c>
      <c r="L107" s="16">
        <f t="shared" si="4"/>
        <v>0</v>
      </c>
      <c r="M107" s="16">
        <f t="shared" si="4"/>
        <v>0</v>
      </c>
      <c r="N107" s="16">
        <f t="shared" si="4"/>
        <v>0</v>
      </c>
      <c r="O107" s="88"/>
      <c r="P107" s="139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</row>
    <row r="108" spans="1:200" ht="15" customHeight="1" x14ac:dyDescent="0.25">
      <c r="A108" s="88"/>
      <c r="B108" s="232"/>
      <c r="C108" s="233"/>
      <c r="D108" s="103"/>
      <c r="E108" s="104"/>
      <c r="F108" s="104"/>
      <c r="G108" s="104"/>
      <c r="H108" s="104"/>
      <c r="I108" s="105"/>
      <c r="J108" s="75" t="s">
        <v>58</v>
      </c>
      <c r="K108" s="76"/>
      <c r="L108" s="76"/>
      <c r="M108" s="76"/>
      <c r="N108" s="77"/>
      <c r="O108" s="88"/>
      <c r="P108" s="139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</row>
    <row r="109" spans="1:200" ht="12" customHeight="1" x14ac:dyDescent="0.25">
      <c r="A109" s="88"/>
      <c r="B109" s="232"/>
      <c r="C109" s="233"/>
      <c r="D109" s="103"/>
      <c r="E109" s="104"/>
      <c r="F109" s="104"/>
      <c r="G109" s="104"/>
      <c r="H109" s="104"/>
      <c r="I109" s="105"/>
      <c r="J109" s="16">
        <v>3142.1</v>
      </c>
      <c r="K109" s="17">
        <v>0</v>
      </c>
      <c r="L109" s="17">
        <v>0</v>
      </c>
      <c r="M109" s="17">
        <v>0</v>
      </c>
      <c r="N109" s="18">
        <v>0</v>
      </c>
      <c r="O109" s="88"/>
      <c r="P109" s="139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</row>
    <row r="110" spans="1:200" ht="15" customHeight="1" x14ac:dyDescent="0.25">
      <c r="A110" s="88"/>
      <c r="B110" s="232"/>
      <c r="C110" s="233"/>
      <c r="D110" s="103"/>
      <c r="E110" s="104"/>
      <c r="F110" s="104"/>
      <c r="G110" s="104"/>
      <c r="H110" s="104"/>
      <c r="I110" s="105"/>
      <c r="J110" s="75" t="s">
        <v>68</v>
      </c>
      <c r="K110" s="76"/>
      <c r="L110" s="76"/>
      <c r="M110" s="76"/>
      <c r="N110" s="77"/>
      <c r="O110" s="88"/>
      <c r="P110" s="139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</row>
    <row r="111" spans="1:200" ht="11.25" customHeight="1" x14ac:dyDescent="0.25">
      <c r="A111" s="40"/>
      <c r="B111" s="170"/>
      <c r="C111" s="171"/>
      <c r="D111" s="72"/>
      <c r="E111" s="73"/>
      <c r="F111" s="73"/>
      <c r="G111" s="73"/>
      <c r="H111" s="73"/>
      <c r="I111" s="74"/>
      <c r="J111" s="11">
        <v>21028</v>
      </c>
      <c r="K111" s="11">
        <v>0</v>
      </c>
      <c r="L111" s="11">
        <v>0</v>
      </c>
      <c r="M111" s="11">
        <v>0</v>
      </c>
      <c r="N111" s="11">
        <v>0</v>
      </c>
      <c r="O111" s="40"/>
      <c r="P111" s="4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</row>
    <row r="112" spans="1:200" ht="54.75" customHeight="1" x14ac:dyDescent="0.25">
      <c r="A112" s="39">
        <v>18</v>
      </c>
      <c r="B112" s="86" t="s">
        <v>72</v>
      </c>
      <c r="C112" s="84" t="s">
        <v>73</v>
      </c>
      <c r="D112" s="79" t="s">
        <v>76</v>
      </c>
      <c r="E112" s="80"/>
      <c r="F112" s="80"/>
      <c r="G112" s="80"/>
      <c r="H112" s="80"/>
      <c r="I112" s="81"/>
      <c r="J112" s="79" t="s">
        <v>67</v>
      </c>
      <c r="K112" s="80"/>
      <c r="L112" s="80"/>
      <c r="M112" s="80"/>
      <c r="N112" s="81"/>
      <c r="O112" s="39" t="s">
        <v>48</v>
      </c>
      <c r="P112" s="42" t="s">
        <v>266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</row>
    <row r="113" spans="1:200" ht="15" customHeight="1" x14ac:dyDescent="0.25">
      <c r="A113" s="40"/>
      <c r="B113" s="87"/>
      <c r="C113" s="85"/>
      <c r="D113" s="13">
        <v>9</v>
      </c>
      <c r="E113" s="13">
        <v>9</v>
      </c>
      <c r="F113" s="13">
        <v>9</v>
      </c>
      <c r="G113" s="13">
        <v>9</v>
      </c>
      <c r="H113" s="13">
        <v>9</v>
      </c>
      <c r="I113" s="13">
        <v>9</v>
      </c>
      <c r="J113" s="5">
        <v>910</v>
      </c>
      <c r="K113" s="5">
        <v>0</v>
      </c>
      <c r="L113" s="5">
        <v>0</v>
      </c>
      <c r="M113" s="5">
        <v>0</v>
      </c>
      <c r="N113" s="5">
        <v>0</v>
      </c>
      <c r="O113" s="40"/>
      <c r="P113" s="139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</row>
    <row r="114" spans="1:200" ht="13.5" customHeight="1" x14ac:dyDescent="0.25">
      <c r="A114" s="39">
        <v>19</v>
      </c>
      <c r="B114" s="168" t="s">
        <v>325</v>
      </c>
      <c r="C114" s="169"/>
      <c r="D114" s="69"/>
      <c r="E114" s="70"/>
      <c r="F114" s="70"/>
      <c r="G114" s="70"/>
      <c r="H114" s="70"/>
      <c r="I114" s="71"/>
      <c r="J114" s="75" t="s">
        <v>67</v>
      </c>
      <c r="K114" s="76"/>
      <c r="L114" s="76"/>
      <c r="M114" s="76"/>
      <c r="N114" s="77"/>
      <c r="O114" s="39" t="s">
        <v>48</v>
      </c>
      <c r="P114" s="139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</row>
    <row r="115" spans="1:200" ht="13.5" customHeight="1" x14ac:dyDescent="0.25">
      <c r="A115" s="40"/>
      <c r="B115" s="170"/>
      <c r="C115" s="171"/>
      <c r="D115" s="72"/>
      <c r="E115" s="73"/>
      <c r="F115" s="73"/>
      <c r="G115" s="73"/>
      <c r="H115" s="73"/>
      <c r="I115" s="74"/>
      <c r="J115" s="11">
        <v>910</v>
      </c>
      <c r="K115" s="11">
        <v>0</v>
      </c>
      <c r="L115" s="11">
        <v>0</v>
      </c>
      <c r="M115" s="11">
        <v>0</v>
      </c>
      <c r="N115" s="11">
        <v>0</v>
      </c>
      <c r="O115" s="40"/>
      <c r="P115" s="139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</row>
    <row r="116" spans="1:200" ht="18" customHeight="1" x14ac:dyDescent="0.25">
      <c r="A116" s="39">
        <v>20</v>
      </c>
      <c r="B116" s="86" t="s">
        <v>75</v>
      </c>
      <c r="C116" s="84" t="s">
        <v>86</v>
      </c>
      <c r="D116" s="69" t="s">
        <v>87</v>
      </c>
      <c r="E116" s="70"/>
      <c r="F116" s="70"/>
      <c r="G116" s="70"/>
      <c r="H116" s="70"/>
      <c r="I116" s="71"/>
      <c r="J116" s="127" t="s">
        <v>53</v>
      </c>
      <c r="K116" s="128"/>
      <c r="L116" s="128"/>
      <c r="M116" s="128"/>
      <c r="N116" s="129"/>
      <c r="O116" s="39" t="s">
        <v>48</v>
      </c>
      <c r="P116" s="41" t="s">
        <v>91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</row>
    <row r="117" spans="1:200" ht="15.75" customHeight="1" x14ac:dyDescent="0.25">
      <c r="A117" s="88"/>
      <c r="B117" s="126"/>
      <c r="C117" s="142"/>
      <c r="D117" s="103"/>
      <c r="E117" s="104"/>
      <c r="F117" s="104"/>
      <c r="G117" s="104"/>
      <c r="H117" s="104"/>
      <c r="I117" s="105"/>
      <c r="J117" s="5">
        <f>J119+J121</f>
        <v>5554</v>
      </c>
      <c r="K117" s="5">
        <f>K119+K121</f>
        <v>5714.8</v>
      </c>
      <c r="L117" s="5">
        <f>L119+L121</f>
        <v>5067.1000000000004</v>
      </c>
      <c r="M117" s="5">
        <f>M119+M121</f>
        <v>5067.1000000000004</v>
      </c>
      <c r="N117" s="5">
        <f>N119+N121</f>
        <v>5067.1000000000004</v>
      </c>
      <c r="O117" s="88"/>
      <c r="P117" s="41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</row>
    <row r="118" spans="1:200" ht="15.75" customHeight="1" x14ac:dyDescent="0.25">
      <c r="A118" s="88"/>
      <c r="B118" s="126"/>
      <c r="C118" s="142"/>
      <c r="D118" s="103"/>
      <c r="E118" s="104"/>
      <c r="F118" s="104"/>
      <c r="G118" s="104"/>
      <c r="H118" s="104"/>
      <c r="I118" s="105"/>
      <c r="J118" s="79" t="s">
        <v>58</v>
      </c>
      <c r="K118" s="80"/>
      <c r="L118" s="80"/>
      <c r="M118" s="80"/>
      <c r="N118" s="81"/>
      <c r="O118" s="88"/>
      <c r="P118" s="41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</row>
    <row r="119" spans="1:200" ht="15.75" customHeight="1" x14ac:dyDescent="0.25">
      <c r="A119" s="88"/>
      <c r="B119" s="126"/>
      <c r="C119" s="142"/>
      <c r="D119" s="72"/>
      <c r="E119" s="73"/>
      <c r="F119" s="73"/>
      <c r="G119" s="73"/>
      <c r="H119" s="73"/>
      <c r="I119" s="74"/>
      <c r="J119" s="13">
        <v>5118.1000000000004</v>
      </c>
      <c r="K119" s="13">
        <v>5067.1000000000004</v>
      </c>
      <c r="L119" s="13">
        <v>5067.1000000000004</v>
      </c>
      <c r="M119" s="13">
        <v>5067.1000000000004</v>
      </c>
      <c r="N119" s="13">
        <v>5067.1000000000004</v>
      </c>
      <c r="O119" s="88"/>
      <c r="P119" s="41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</row>
    <row r="120" spans="1:200" ht="15.75" customHeight="1" x14ac:dyDescent="0.25">
      <c r="A120" s="88"/>
      <c r="B120" s="126"/>
      <c r="C120" s="142"/>
      <c r="D120" s="42">
        <v>150</v>
      </c>
      <c r="E120" s="42">
        <v>150</v>
      </c>
      <c r="F120" s="42">
        <v>155</v>
      </c>
      <c r="G120" s="42">
        <v>155</v>
      </c>
      <c r="H120" s="42">
        <v>155</v>
      </c>
      <c r="I120" s="42">
        <v>155</v>
      </c>
      <c r="J120" s="79" t="s">
        <v>68</v>
      </c>
      <c r="K120" s="80"/>
      <c r="L120" s="80"/>
      <c r="M120" s="80"/>
      <c r="N120" s="81"/>
      <c r="O120" s="88"/>
      <c r="P120" s="41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</row>
    <row r="121" spans="1:200" ht="15.75" customHeight="1" x14ac:dyDescent="0.25">
      <c r="A121" s="40"/>
      <c r="B121" s="87"/>
      <c r="C121" s="85"/>
      <c r="D121" s="43"/>
      <c r="E121" s="43"/>
      <c r="F121" s="43"/>
      <c r="G121" s="43"/>
      <c r="H121" s="43"/>
      <c r="I121" s="43"/>
      <c r="J121" s="13">
        <v>435.9</v>
      </c>
      <c r="K121" s="13">
        <v>647.70000000000005</v>
      </c>
      <c r="L121" s="13">
        <v>0</v>
      </c>
      <c r="M121" s="13">
        <v>0</v>
      </c>
      <c r="N121" s="13">
        <v>0</v>
      </c>
      <c r="O121" s="40"/>
      <c r="P121" s="41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</row>
    <row r="122" spans="1:200" ht="26.25" customHeight="1" x14ac:dyDescent="0.25">
      <c r="A122" s="39">
        <v>21</v>
      </c>
      <c r="B122" s="86" t="s">
        <v>88</v>
      </c>
      <c r="C122" s="84" t="s">
        <v>89</v>
      </c>
      <c r="D122" s="69" t="s">
        <v>90</v>
      </c>
      <c r="E122" s="70"/>
      <c r="F122" s="70"/>
      <c r="G122" s="70"/>
      <c r="H122" s="70"/>
      <c r="I122" s="71"/>
      <c r="J122" s="127" t="s">
        <v>53</v>
      </c>
      <c r="K122" s="128"/>
      <c r="L122" s="128"/>
      <c r="M122" s="128"/>
      <c r="N122" s="129"/>
      <c r="O122" s="39" t="s">
        <v>48</v>
      </c>
      <c r="P122" s="42" t="s">
        <v>91</v>
      </c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</row>
    <row r="123" spans="1:200" ht="15.75" customHeight="1" x14ac:dyDescent="0.25">
      <c r="A123" s="88"/>
      <c r="B123" s="126"/>
      <c r="C123" s="142"/>
      <c r="D123" s="103"/>
      <c r="E123" s="104"/>
      <c r="F123" s="104"/>
      <c r="G123" s="104"/>
      <c r="H123" s="104"/>
      <c r="I123" s="105"/>
      <c r="J123" s="5">
        <f>J125+J127</f>
        <v>104336.4</v>
      </c>
      <c r="K123" s="5">
        <f>K125+K127</f>
        <v>104063.1</v>
      </c>
      <c r="L123" s="5">
        <f>L125+L127</f>
        <v>104063.1</v>
      </c>
      <c r="M123" s="5">
        <f>M125+M127</f>
        <v>104063.1</v>
      </c>
      <c r="N123" s="5">
        <f>N125+N127</f>
        <v>104063.1</v>
      </c>
      <c r="O123" s="88"/>
      <c r="P123" s="139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</row>
    <row r="124" spans="1:200" ht="15.75" customHeight="1" x14ac:dyDescent="0.25">
      <c r="A124" s="88"/>
      <c r="B124" s="126"/>
      <c r="C124" s="142"/>
      <c r="D124" s="103"/>
      <c r="E124" s="104"/>
      <c r="F124" s="104"/>
      <c r="G124" s="104"/>
      <c r="H124" s="104"/>
      <c r="I124" s="105"/>
      <c r="J124" s="79" t="s">
        <v>58</v>
      </c>
      <c r="K124" s="80"/>
      <c r="L124" s="80"/>
      <c r="M124" s="80"/>
      <c r="N124" s="81"/>
      <c r="O124" s="88"/>
      <c r="P124" s="139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</row>
    <row r="125" spans="1:200" ht="15.75" customHeight="1" x14ac:dyDescent="0.25">
      <c r="A125" s="88"/>
      <c r="B125" s="126"/>
      <c r="C125" s="142"/>
      <c r="D125" s="72"/>
      <c r="E125" s="73"/>
      <c r="F125" s="73"/>
      <c r="G125" s="73"/>
      <c r="H125" s="73"/>
      <c r="I125" s="74"/>
      <c r="J125" s="13">
        <v>103917.4</v>
      </c>
      <c r="K125" s="13">
        <v>103644.1</v>
      </c>
      <c r="L125" s="13">
        <v>103644.1</v>
      </c>
      <c r="M125" s="13">
        <v>103644.1</v>
      </c>
      <c r="N125" s="13">
        <v>103644.1</v>
      </c>
      <c r="O125" s="88"/>
      <c r="P125" s="139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</row>
    <row r="126" spans="1:200" ht="15.75" customHeight="1" x14ac:dyDescent="0.25">
      <c r="A126" s="88"/>
      <c r="B126" s="126"/>
      <c r="C126" s="142"/>
      <c r="D126" s="42">
        <v>305890</v>
      </c>
      <c r="E126" s="42">
        <v>309552</v>
      </c>
      <c r="F126" s="42">
        <v>309602</v>
      </c>
      <c r="G126" s="42">
        <v>309652</v>
      </c>
      <c r="H126" s="42">
        <v>309702</v>
      </c>
      <c r="I126" s="42">
        <v>309752</v>
      </c>
      <c r="J126" s="79" t="s">
        <v>57</v>
      </c>
      <c r="K126" s="80"/>
      <c r="L126" s="80"/>
      <c r="M126" s="80"/>
      <c r="N126" s="81"/>
      <c r="O126" s="88"/>
      <c r="P126" s="139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</row>
    <row r="127" spans="1:200" ht="15.75" customHeight="1" x14ac:dyDescent="0.25">
      <c r="A127" s="40"/>
      <c r="B127" s="87"/>
      <c r="C127" s="85"/>
      <c r="D127" s="43"/>
      <c r="E127" s="43"/>
      <c r="F127" s="43"/>
      <c r="G127" s="43"/>
      <c r="H127" s="43"/>
      <c r="I127" s="43"/>
      <c r="J127" s="13">
        <v>419</v>
      </c>
      <c r="K127" s="13">
        <v>419</v>
      </c>
      <c r="L127" s="13">
        <v>419</v>
      </c>
      <c r="M127" s="13">
        <v>419</v>
      </c>
      <c r="N127" s="13">
        <v>419</v>
      </c>
      <c r="O127" s="40"/>
      <c r="P127" s="43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</row>
    <row r="128" spans="1:200" ht="25.5" customHeight="1" x14ac:dyDescent="0.25">
      <c r="A128" s="39">
        <v>22</v>
      </c>
      <c r="B128" s="86" t="s">
        <v>107</v>
      </c>
      <c r="C128" s="84" t="s">
        <v>108</v>
      </c>
      <c r="D128" s="197" t="s">
        <v>109</v>
      </c>
      <c r="E128" s="198"/>
      <c r="F128" s="198"/>
      <c r="G128" s="198"/>
      <c r="H128" s="198"/>
      <c r="I128" s="199"/>
      <c r="J128" s="127" t="s">
        <v>53</v>
      </c>
      <c r="K128" s="128"/>
      <c r="L128" s="128"/>
      <c r="M128" s="128"/>
      <c r="N128" s="129"/>
      <c r="O128" s="39" t="s">
        <v>48</v>
      </c>
      <c r="P128" s="42" t="s">
        <v>116</v>
      </c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</row>
    <row r="129" spans="1:200" ht="12.75" customHeight="1" x14ac:dyDescent="0.25">
      <c r="A129" s="88"/>
      <c r="B129" s="126"/>
      <c r="C129" s="142"/>
      <c r="D129" s="200"/>
      <c r="E129" s="201"/>
      <c r="F129" s="201"/>
      <c r="G129" s="201"/>
      <c r="H129" s="201"/>
      <c r="I129" s="202"/>
      <c r="J129" s="5">
        <f>J131+J133+J135+J137</f>
        <v>248606</v>
      </c>
      <c r="K129" s="5">
        <f>K131+K133+K135+K137</f>
        <v>220722.80000000002</v>
      </c>
      <c r="L129" s="5">
        <f>L131+L133+L135+L137</f>
        <v>228766.59999999998</v>
      </c>
      <c r="M129" s="5">
        <f>M131+M133+M135+M137</f>
        <v>223962.3</v>
      </c>
      <c r="N129" s="5">
        <f>N131+N133+N135+N137</f>
        <v>223962.3</v>
      </c>
      <c r="O129" s="88"/>
      <c r="P129" s="139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</row>
    <row r="130" spans="1:200" ht="16.5" customHeight="1" x14ac:dyDescent="0.25">
      <c r="A130" s="88"/>
      <c r="B130" s="126"/>
      <c r="C130" s="142"/>
      <c r="D130" s="13">
        <v>61</v>
      </c>
      <c r="E130" s="13">
        <v>61</v>
      </c>
      <c r="F130" s="13">
        <v>61</v>
      </c>
      <c r="G130" s="13">
        <v>85</v>
      </c>
      <c r="H130" s="13">
        <v>85</v>
      </c>
      <c r="I130" s="13">
        <v>110</v>
      </c>
      <c r="J130" s="79" t="s">
        <v>58</v>
      </c>
      <c r="K130" s="80"/>
      <c r="L130" s="80"/>
      <c r="M130" s="80"/>
      <c r="N130" s="81"/>
      <c r="O130" s="88"/>
      <c r="P130" s="139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</row>
    <row r="131" spans="1:200" ht="15.75" customHeight="1" x14ac:dyDescent="0.25">
      <c r="A131" s="88"/>
      <c r="B131" s="126"/>
      <c r="C131" s="142"/>
      <c r="D131" s="69" t="s">
        <v>110</v>
      </c>
      <c r="E131" s="70"/>
      <c r="F131" s="70"/>
      <c r="G131" s="70"/>
      <c r="H131" s="70"/>
      <c r="I131" s="71"/>
      <c r="J131" s="13">
        <v>212651.1</v>
      </c>
      <c r="K131" s="13">
        <v>184905.60000000001</v>
      </c>
      <c r="L131" s="13">
        <v>193962.3</v>
      </c>
      <c r="M131" s="13">
        <v>193962.3</v>
      </c>
      <c r="N131" s="13">
        <v>193962.3</v>
      </c>
      <c r="O131" s="88"/>
      <c r="P131" s="139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</row>
    <row r="132" spans="1:200" ht="13.5" customHeight="1" x14ac:dyDescent="0.25">
      <c r="A132" s="88"/>
      <c r="B132" s="126"/>
      <c r="C132" s="142"/>
      <c r="D132" s="72"/>
      <c r="E132" s="73"/>
      <c r="F132" s="73"/>
      <c r="G132" s="73"/>
      <c r="H132" s="73"/>
      <c r="I132" s="74"/>
      <c r="J132" s="79" t="s">
        <v>68</v>
      </c>
      <c r="K132" s="80"/>
      <c r="L132" s="80"/>
      <c r="M132" s="80"/>
      <c r="N132" s="81"/>
      <c r="O132" s="88"/>
      <c r="P132" s="139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</row>
    <row r="133" spans="1:200" ht="12.75" customHeight="1" x14ac:dyDescent="0.25">
      <c r="A133" s="88"/>
      <c r="B133" s="126"/>
      <c r="C133" s="142"/>
      <c r="D133" s="13">
        <v>108</v>
      </c>
      <c r="E133" s="13">
        <v>108</v>
      </c>
      <c r="F133" s="13">
        <v>100</v>
      </c>
      <c r="G133" s="13">
        <v>100</v>
      </c>
      <c r="H133" s="13">
        <v>100</v>
      </c>
      <c r="I133" s="13">
        <v>100</v>
      </c>
      <c r="J133" s="13">
        <v>1870.9</v>
      </c>
      <c r="K133" s="13">
        <v>1733.2</v>
      </c>
      <c r="L133" s="13">
        <v>1204.3</v>
      </c>
      <c r="M133" s="13">
        <v>0</v>
      </c>
      <c r="N133" s="13">
        <v>0</v>
      </c>
      <c r="O133" s="88"/>
      <c r="P133" s="139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</row>
    <row r="134" spans="1:200" ht="15.75" customHeight="1" x14ac:dyDescent="0.25">
      <c r="A134" s="88"/>
      <c r="B134" s="126"/>
      <c r="C134" s="142"/>
      <c r="D134" s="69" t="s">
        <v>111</v>
      </c>
      <c r="E134" s="70"/>
      <c r="F134" s="70"/>
      <c r="G134" s="70"/>
      <c r="H134" s="70"/>
      <c r="I134" s="71"/>
      <c r="J134" s="79" t="s">
        <v>112</v>
      </c>
      <c r="K134" s="80"/>
      <c r="L134" s="80"/>
      <c r="M134" s="80"/>
      <c r="N134" s="81"/>
      <c r="O134" s="88"/>
      <c r="P134" s="139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</row>
    <row r="135" spans="1:200" ht="14.25" customHeight="1" x14ac:dyDescent="0.25">
      <c r="A135" s="88"/>
      <c r="B135" s="126"/>
      <c r="C135" s="142"/>
      <c r="D135" s="72"/>
      <c r="E135" s="73"/>
      <c r="F135" s="73"/>
      <c r="G135" s="73"/>
      <c r="H135" s="73"/>
      <c r="I135" s="74"/>
      <c r="J135" s="13">
        <v>4084</v>
      </c>
      <c r="K135" s="13">
        <v>4084</v>
      </c>
      <c r="L135" s="13">
        <v>3600</v>
      </c>
      <c r="M135" s="13">
        <v>0</v>
      </c>
      <c r="N135" s="13">
        <v>0</v>
      </c>
      <c r="O135" s="88"/>
      <c r="P135" s="139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</row>
    <row r="136" spans="1:200" ht="12.75" customHeight="1" x14ac:dyDescent="0.25">
      <c r="A136" s="88"/>
      <c r="B136" s="126"/>
      <c r="C136" s="142"/>
      <c r="D136" s="42">
        <v>287</v>
      </c>
      <c r="E136" s="42">
        <v>287</v>
      </c>
      <c r="F136" s="42">
        <v>288</v>
      </c>
      <c r="G136" s="42">
        <v>288</v>
      </c>
      <c r="H136" s="42">
        <v>288</v>
      </c>
      <c r="I136" s="42">
        <v>288</v>
      </c>
      <c r="J136" s="79" t="s">
        <v>69</v>
      </c>
      <c r="K136" s="80"/>
      <c r="L136" s="80"/>
      <c r="M136" s="80"/>
      <c r="N136" s="81"/>
      <c r="O136" s="88"/>
      <c r="P136" s="139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</row>
    <row r="137" spans="1:200" ht="14.25" customHeight="1" x14ac:dyDescent="0.25">
      <c r="A137" s="40"/>
      <c r="B137" s="87"/>
      <c r="C137" s="85"/>
      <c r="D137" s="43"/>
      <c r="E137" s="43"/>
      <c r="F137" s="43"/>
      <c r="G137" s="43"/>
      <c r="H137" s="43"/>
      <c r="I137" s="43"/>
      <c r="J137" s="13">
        <v>30000</v>
      </c>
      <c r="K137" s="13">
        <v>30000</v>
      </c>
      <c r="L137" s="13">
        <v>30000</v>
      </c>
      <c r="M137" s="13">
        <v>30000</v>
      </c>
      <c r="N137" s="13">
        <v>30000</v>
      </c>
      <c r="O137" s="40"/>
      <c r="P137" s="43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</row>
    <row r="138" spans="1:200" ht="59.25" customHeight="1" x14ac:dyDescent="0.25">
      <c r="A138" s="39">
        <v>23</v>
      </c>
      <c r="B138" s="82" t="s">
        <v>113</v>
      </c>
      <c r="C138" s="37" t="s">
        <v>114</v>
      </c>
      <c r="D138" s="79" t="s">
        <v>115</v>
      </c>
      <c r="E138" s="80"/>
      <c r="F138" s="80"/>
      <c r="G138" s="80"/>
      <c r="H138" s="80"/>
      <c r="I138" s="81"/>
      <c r="J138" s="79" t="s">
        <v>67</v>
      </c>
      <c r="K138" s="80"/>
      <c r="L138" s="80"/>
      <c r="M138" s="80"/>
      <c r="N138" s="81"/>
      <c r="O138" s="39" t="s">
        <v>48</v>
      </c>
      <c r="P138" s="42" t="s">
        <v>116</v>
      </c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</row>
    <row r="139" spans="1:200" x14ac:dyDescent="0.25">
      <c r="A139" s="40"/>
      <c r="B139" s="83"/>
      <c r="C139" s="38"/>
      <c r="D139" s="13">
        <v>3185</v>
      </c>
      <c r="E139" s="13">
        <v>3000</v>
      </c>
      <c r="F139" s="13">
        <v>3000</v>
      </c>
      <c r="G139" s="13">
        <v>3200</v>
      </c>
      <c r="H139" s="13">
        <v>3200</v>
      </c>
      <c r="I139" s="13">
        <v>3200</v>
      </c>
      <c r="J139" s="5">
        <v>4052.3</v>
      </c>
      <c r="K139" s="5">
        <v>2000</v>
      </c>
      <c r="L139" s="5">
        <v>2000</v>
      </c>
      <c r="M139" s="5">
        <v>2000</v>
      </c>
      <c r="N139" s="5">
        <v>2000</v>
      </c>
      <c r="O139" s="40"/>
      <c r="P139" s="43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</row>
    <row r="140" spans="1:200" ht="18.75" customHeight="1" x14ac:dyDescent="0.25">
      <c r="A140" s="39">
        <v>24</v>
      </c>
      <c r="B140" s="86" t="s">
        <v>117</v>
      </c>
      <c r="C140" s="84" t="s">
        <v>118</v>
      </c>
      <c r="D140" s="69" t="s">
        <v>119</v>
      </c>
      <c r="E140" s="70"/>
      <c r="F140" s="70"/>
      <c r="G140" s="70"/>
      <c r="H140" s="70"/>
      <c r="I140" s="71"/>
      <c r="J140" s="127" t="s">
        <v>53</v>
      </c>
      <c r="K140" s="128"/>
      <c r="L140" s="128"/>
      <c r="M140" s="128"/>
      <c r="N140" s="129"/>
      <c r="O140" s="39" t="s">
        <v>48</v>
      </c>
      <c r="P140" s="42" t="s">
        <v>121</v>
      </c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</row>
    <row r="141" spans="1:200" ht="14.25" customHeight="1" x14ac:dyDescent="0.25">
      <c r="A141" s="88"/>
      <c r="B141" s="126"/>
      <c r="C141" s="142"/>
      <c r="D141" s="103"/>
      <c r="E141" s="104"/>
      <c r="F141" s="104"/>
      <c r="G141" s="104"/>
      <c r="H141" s="104"/>
      <c r="I141" s="105"/>
      <c r="J141" s="5">
        <f>J143+J145+J147</f>
        <v>12380.31</v>
      </c>
      <c r="K141" s="5">
        <f>K143+K145+K147</f>
        <v>37550</v>
      </c>
      <c r="L141" s="5">
        <f>L143+L145+L147</f>
        <v>66035</v>
      </c>
      <c r="M141" s="5">
        <f>M143+M145+M147</f>
        <v>440040</v>
      </c>
      <c r="N141" s="5">
        <f>N143+N145+N147</f>
        <v>230000</v>
      </c>
      <c r="O141" s="88"/>
      <c r="P141" s="139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</row>
    <row r="142" spans="1:200" ht="15.75" customHeight="1" x14ac:dyDescent="0.25">
      <c r="A142" s="88"/>
      <c r="B142" s="126"/>
      <c r="C142" s="142"/>
      <c r="D142" s="103"/>
      <c r="E142" s="104"/>
      <c r="F142" s="104"/>
      <c r="G142" s="104"/>
      <c r="H142" s="104"/>
      <c r="I142" s="105"/>
      <c r="J142" s="79" t="s">
        <v>58</v>
      </c>
      <c r="K142" s="80"/>
      <c r="L142" s="80"/>
      <c r="M142" s="80"/>
      <c r="N142" s="81"/>
      <c r="O142" s="88"/>
      <c r="P142" s="139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</row>
    <row r="143" spans="1:200" ht="14.25" customHeight="1" x14ac:dyDescent="0.25">
      <c r="A143" s="88"/>
      <c r="B143" s="126"/>
      <c r="C143" s="142"/>
      <c r="D143" s="103"/>
      <c r="E143" s="104"/>
      <c r="F143" s="104"/>
      <c r="G143" s="104"/>
      <c r="H143" s="104"/>
      <c r="I143" s="105"/>
      <c r="J143" s="13">
        <f>J151+J165+J173+J177+J181+J189</f>
        <v>9195.31</v>
      </c>
      <c r="K143" s="13">
        <f t="shared" ref="K143:N143" si="5">K151+K165+K173+K177+K181+K189</f>
        <v>2550</v>
      </c>
      <c r="L143" s="13">
        <f>L151+L165+L173+L181+L189</f>
        <v>865</v>
      </c>
      <c r="M143" s="13">
        <f t="shared" si="5"/>
        <v>2040</v>
      </c>
      <c r="N143" s="13">
        <f t="shared" si="5"/>
        <v>0</v>
      </c>
      <c r="O143" s="88"/>
      <c r="P143" s="139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</row>
    <row r="144" spans="1:200" ht="13.5" customHeight="1" x14ac:dyDescent="0.25">
      <c r="A144" s="88"/>
      <c r="B144" s="126"/>
      <c r="C144" s="142"/>
      <c r="D144" s="103"/>
      <c r="E144" s="104"/>
      <c r="F144" s="104"/>
      <c r="G144" s="104"/>
      <c r="H144" s="104"/>
      <c r="I144" s="105"/>
      <c r="J144" s="79" t="s">
        <v>68</v>
      </c>
      <c r="K144" s="80"/>
      <c r="L144" s="80"/>
      <c r="M144" s="80"/>
      <c r="N144" s="81"/>
      <c r="O144" s="88"/>
      <c r="P144" s="139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</row>
    <row r="145" spans="1:200" ht="12.75" customHeight="1" x14ac:dyDescent="0.25">
      <c r="A145" s="88"/>
      <c r="B145" s="126"/>
      <c r="C145" s="142"/>
      <c r="D145" s="72"/>
      <c r="E145" s="73"/>
      <c r="F145" s="73"/>
      <c r="G145" s="73"/>
      <c r="H145" s="73"/>
      <c r="I145" s="74"/>
      <c r="J145" s="13">
        <f>J153+J159+J167+J169+J183+J191+J197+J199+J201</f>
        <v>3185</v>
      </c>
      <c r="K145" s="13">
        <f t="shared" ref="K145:N145" si="6">K153+K159+K167+K169+K183+K191+K197+K199+K201</f>
        <v>35000</v>
      </c>
      <c r="L145" s="13">
        <f t="shared" si="6"/>
        <v>41927</v>
      </c>
      <c r="M145" s="13">
        <f t="shared" si="6"/>
        <v>109000</v>
      </c>
      <c r="N145" s="13">
        <f t="shared" si="6"/>
        <v>10000</v>
      </c>
      <c r="O145" s="88"/>
      <c r="P145" s="139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</row>
    <row r="146" spans="1:200" ht="14.25" customHeight="1" x14ac:dyDescent="0.25">
      <c r="A146" s="88"/>
      <c r="B146" s="126"/>
      <c r="C146" s="142"/>
      <c r="D146" s="42">
        <v>14</v>
      </c>
      <c r="E146" s="42">
        <v>14</v>
      </c>
      <c r="F146" s="42">
        <v>12</v>
      </c>
      <c r="G146" s="42">
        <v>12</v>
      </c>
      <c r="H146" s="42">
        <v>10</v>
      </c>
      <c r="I146" s="42">
        <v>10</v>
      </c>
      <c r="J146" s="79" t="s">
        <v>112</v>
      </c>
      <c r="K146" s="80"/>
      <c r="L146" s="80"/>
      <c r="M146" s="80"/>
      <c r="N146" s="81"/>
      <c r="O146" s="88"/>
      <c r="P146" s="139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</row>
    <row r="147" spans="1:200" ht="14.25" customHeight="1" x14ac:dyDescent="0.25">
      <c r="A147" s="40"/>
      <c r="B147" s="87"/>
      <c r="C147" s="85"/>
      <c r="D147" s="43"/>
      <c r="E147" s="43"/>
      <c r="F147" s="43"/>
      <c r="G147" s="43"/>
      <c r="H147" s="43"/>
      <c r="I147" s="43"/>
      <c r="J147" s="13">
        <f>J155+J161+J175+J185+J193+J195</f>
        <v>0</v>
      </c>
      <c r="K147" s="13">
        <f t="shared" ref="K147:N147" si="7">K155+K161+K175+K185+K193+K195</f>
        <v>0</v>
      </c>
      <c r="L147" s="13">
        <f t="shared" si="7"/>
        <v>23243</v>
      </c>
      <c r="M147" s="13">
        <f t="shared" si="7"/>
        <v>329000</v>
      </c>
      <c r="N147" s="13">
        <f t="shared" si="7"/>
        <v>220000</v>
      </c>
      <c r="O147" s="40"/>
      <c r="P147" s="43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</row>
    <row r="148" spans="1:200" ht="17.25" customHeight="1" x14ac:dyDescent="0.25">
      <c r="A148" s="39">
        <v>25</v>
      </c>
      <c r="B148" s="122" t="s">
        <v>310</v>
      </c>
      <c r="C148" s="123"/>
      <c r="D148" s="205"/>
      <c r="E148" s="206"/>
      <c r="F148" s="206"/>
      <c r="G148" s="206"/>
      <c r="H148" s="206"/>
      <c r="I148" s="207"/>
      <c r="J148" s="75" t="s">
        <v>53</v>
      </c>
      <c r="K148" s="76"/>
      <c r="L148" s="76"/>
      <c r="M148" s="76"/>
      <c r="N148" s="77"/>
      <c r="O148" s="42" t="s">
        <v>120</v>
      </c>
      <c r="P148" s="42" t="s">
        <v>122</v>
      </c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</row>
    <row r="149" spans="1:200" ht="12.75" customHeight="1" x14ac:dyDescent="0.25">
      <c r="A149" s="88"/>
      <c r="B149" s="203"/>
      <c r="C149" s="204"/>
      <c r="D149" s="208"/>
      <c r="E149" s="209"/>
      <c r="F149" s="209"/>
      <c r="G149" s="209"/>
      <c r="H149" s="209"/>
      <c r="I149" s="210"/>
      <c r="J149" s="11">
        <f>J151+J153+J155</f>
        <v>3700</v>
      </c>
      <c r="K149" s="11">
        <f t="shared" ref="K149:N149" si="8">K151+K153+K155</f>
        <v>0</v>
      </c>
      <c r="L149" s="11">
        <f t="shared" si="8"/>
        <v>7830</v>
      </c>
      <c r="M149" s="11">
        <f t="shared" si="8"/>
        <v>4000</v>
      </c>
      <c r="N149" s="11">
        <f t="shared" si="8"/>
        <v>0</v>
      </c>
      <c r="O149" s="139"/>
      <c r="P149" s="139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</row>
    <row r="150" spans="1:200" ht="12.75" customHeight="1" x14ac:dyDescent="0.25">
      <c r="A150" s="88"/>
      <c r="B150" s="203"/>
      <c r="C150" s="204"/>
      <c r="D150" s="208"/>
      <c r="E150" s="209"/>
      <c r="F150" s="209"/>
      <c r="G150" s="209"/>
      <c r="H150" s="209"/>
      <c r="I150" s="210"/>
      <c r="J150" s="75" t="s">
        <v>58</v>
      </c>
      <c r="K150" s="76"/>
      <c r="L150" s="76"/>
      <c r="M150" s="76"/>
      <c r="N150" s="77"/>
      <c r="O150" s="139"/>
      <c r="P150" s="139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</row>
    <row r="151" spans="1:200" ht="12.75" customHeight="1" x14ac:dyDescent="0.25">
      <c r="A151" s="88"/>
      <c r="B151" s="203"/>
      <c r="C151" s="204"/>
      <c r="D151" s="208"/>
      <c r="E151" s="209"/>
      <c r="F151" s="209"/>
      <c r="G151" s="209"/>
      <c r="H151" s="209"/>
      <c r="I151" s="210"/>
      <c r="J151" s="11">
        <v>3700</v>
      </c>
      <c r="K151" s="11">
        <v>0</v>
      </c>
      <c r="L151" s="11">
        <v>157</v>
      </c>
      <c r="M151" s="11">
        <v>0</v>
      </c>
      <c r="N151" s="11">
        <v>0</v>
      </c>
      <c r="O151" s="139"/>
      <c r="P151" s="139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</row>
    <row r="152" spans="1:200" ht="12.75" customHeight="1" x14ac:dyDescent="0.25">
      <c r="A152" s="88"/>
      <c r="B152" s="203"/>
      <c r="C152" s="204"/>
      <c r="D152" s="208"/>
      <c r="E152" s="209"/>
      <c r="F152" s="209"/>
      <c r="G152" s="209"/>
      <c r="H152" s="209"/>
      <c r="I152" s="210"/>
      <c r="J152" s="75" t="s">
        <v>68</v>
      </c>
      <c r="K152" s="76"/>
      <c r="L152" s="76"/>
      <c r="M152" s="76"/>
      <c r="N152" s="77"/>
      <c r="O152" s="139"/>
      <c r="P152" s="13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</row>
    <row r="153" spans="1:200" ht="12.75" customHeight="1" x14ac:dyDescent="0.25">
      <c r="A153" s="88"/>
      <c r="B153" s="203"/>
      <c r="C153" s="204"/>
      <c r="D153" s="208"/>
      <c r="E153" s="209"/>
      <c r="F153" s="209"/>
      <c r="G153" s="209"/>
      <c r="H153" s="209"/>
      <c r="I153" s="210"/>
      <c r="J153" s="11">
        <v>0</v>
      </c>
      <c r="K153" s="11">
        <v>0</v>
      </c>
      <c r="L153" s="11">
        <v>1995</v>
      </c>
      <c r="M153" s="11">
        <v>4000</v>
      </c>
      <c r="N153" s="11">
        <v>0</v>
      </c>
      <c r="O153" s="139"/>
      <c r="P153" s="139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</row>
    <row r="154" spans="1:200" ht="12.75" customHeight="1" x14ac:dyDescent="0.25">
      <c r="A154" s="88"/>
      <c r="B154" s="203"/>
      <c r="C154" s="204"/>
      <c r="D154" s="208"/>
      <c r="E154" s="209"/>
      <c r="F154" s="209"/>
      <c r="G154" s="209"/>
      <c r="H154" s="209"/>
      <c r="I154" s="210"/>
      <c r="J154" s="75" t="s">
        <v>112</v>
      </c>
      <c r="K154" s="76"/>
      <c r="L154" s="76"/>
      <c r="M154" s="76"/>
      <c r="N154" s="77"/>
      <c r="O154" s="139"/>
      <c r="P154" s="139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</row>
    <row r="155" spans="1:200" ht="12.75" customHeight="1" x14ac:dyDescent="0.25">
      <c r="A155" s="40"/>
      <c r="B155" s="124"/>
      <c r="C155" s="125"/>
      <c r="D155" s="211"/>
      <c r="E155" s="212"/>
      <c r="F155" s="212"/>
      <c r="G155" s="212"/>
      <c r="H155" s="212"/>
      <c r="I155" s="213"/>
      <c r="J155" s="11">
        <v>0</v>
      </c>
      <c r="K155" s="11">
        <v>0</v>
      </c>
      <c r="L155" s="11">
        <v>5678</v>
      </c>
      <c r="M155" s="11">
        <v>0</v>
      </c>
      <c r="N155" s="11">
        <v>0</v>
      </c>
      <c r="O155" s="43"/>
      <c r="P155" s="43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</row>
    <row r="156" spans="1:200" ht="12" customHeight="1" x14ac:dyDescent="0.25">
      <c r="A156" s="39">
        <v>26</v>
      </c>
      <c r="B156" s="122" t="s">
        <v>123</v>
      </c>
      <c r="C156" s="123"/>
      <c r="D156" s="205"/>
      <c r="E156" s="206"/>
      <c r="F156" s="206"/>
      <c r="G156" s="206"/>
      <c r="H156" s="206"/>
      <c r="I156" s="207"/>
      <c r="J156" s="75" t="s">
        <v>53</v>
      </c>
      <c r="K156" s="76"/>
      <c r="L156" s="76"/>
      <c r="M156" s="76"/>
      <c r="N156" s="77"/>
      <c r="O156" s="42" t="s">
        <v>48</v>
      </c>
      <c r="P156" s="42" t="s">
        <v>121</v>
      </c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</row>
    <row r="157" spans="1:200" ht="12.75" customHeight="1" x14ac:dyDescent="0.25">
      <c r="A157" s="88"/>
      <c r="B157" s="203"/>
      <c r="C157" s="204"/>
      <c r="D157" s="208"/>
      <c r="E157" s="209"/>
      <c r="F157" s="209"/>
      <c r="G157" s="209"/>
      <c r="H157" s="209"/>
      <c r="I157" s="210"/>
      <c r="J157" s="11">
        <f>J159+J161</f>
        <v>3185</v>
      </c>
      <c r="K157" s="11">
        <f>K159+K161</f>
        <v>0</v>
      </c>
      <c r="L157" s="11">
        <f>L159+L161</f>
        <v>3500</v>
      </c>
      <c r="M157" s="11">
        <f>M159+M161</f>
        <v>49000</v>
      </c>
      <c r="N157" s="11">
        <f>N159+N161</f>
        <v>40000</v>
      </c>
      <c r="O157" s="139"/>
      <c r="P157" s="139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</row>
    <row r="158" spans="1:200" ht="13.5" customHeight="1" x14ac:dyDescent="0.25">
      <c r="A158" s="88"/>
      <c r="B158" s="203"/>
      <c r="C158" s="204"/>
      <c r="D158" s="208"/>
      <c r="E158" s="209"/>
      <c r="F158" s="209"/>
      <c r="G158" s="209"/>
      <c r="H158" s="209"/>
      <c r="I158" s="210"/>
      <c r="J158" s="75" t="s">
        <v>177</v>
      </c>
      <c r="K158" s="76"/>
      <c r="L158" s="76"/>
      <c r="M158" s="76"/>
      <c r="N158" s="77"/>
      <c r="O158" s="139"/>
      <c r="P158" s="139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</row>
    <row r="159" spans="1:200" ht="13.5" customHeight="1" x14ac:dyDescent="0.25">
      <c r="A159" s="88"/>
      <c r="B159" s="203"/>
      <c r="C159" s="204"/>
      <c r="D159" s="208"/>
      <c r="E159" s="209"/>
      <c r="F159" s="209"/>
      <c r="G159" s="209"/>
      <c r="H159" s="209"/>
      <c r="I159" s="210"/>
      <c r="J159" s="11">
        <v>3185</v>
      </c>
      <c r="K159" s="11">
        <v>0</v>
      </c>
      <c r="L159" s="11">
        <v>3500</v>
      </c>
      <c r="M159" s="11">
        <v>15000</v>
      </c>
      <c r="N159" s="11">
        <v>10000</v>
      </c>
      <c r="O159" s="139"/>
      <c r="P159" s="139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</row>
    <row r="160" spans="1:200" ht="12" customHeight="1" x14ac:dyDescent="0.25">
      <c r="A160" s="88"/>
      <c r="B160" s="203"/>
      <c r="C160" s="204"/>
      <c r="D160" s="208"/>
      <c r="E160" s="209"/>
      <c r="F160" s="209"/>
      <c r="G160" s="209"/>
      <c r="H160" s="209"/>
      <c r="I160" s="210"/>
      <c r="J160" s="75" t="s">
        <v>311</v>
      </c>
      <c r="K160" s="76"/>
      <c r="L160" s="76"/>
      <c r="M160" s="76"/>
      <c r="N160" s="77"/>
      <c r="O160" s="139"/>
      <c r="P160" s="139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</row>
    <row r="161" spans="1:200" ht="12.75" customHeight="1" x14ac:dyDescent="0.25">
      <c r="A161" s="40"/>
      <c r="B161" s="124"/>
      <c r="C161" s="125"/>
      <c r="D161" s="211"/>
      <c r="E161" s="212"/>
      <c r="F161" s="212"/>
      <c r="G161" s="212"/>
      <c r="H161" s="212"/>
      <c r="I161" s="213"/>
      <c r="J161" s="11">
        <v>0</v>
      </c>
      <c r="K161" s="11">
        <v>0</v>
      </c>
      <c r="L161" s="11">
        <v>0</v>
      </c>
      <c r="M161" s="11">
        <v>34000</v>
      </c>
      <c r="N161" s="11">
        <v>30000</v>
      </c>
      <c r="O161" s="43"/>
      <c r="P161" s="43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</row>
    <row r="162" spans="1:200" ht="15" customHeight="1" x14ac:dyDescent="0.25">
      <c r="A162" s="39">
        <v>27</v>
      </c>
      <c r="B162" s="122" t="s">
        <v>124</v>
      </c>
      <c r="C162" s="123"/>
      <c r="D162" s="205"/>
      <c r="E162" s="206"/>
      <c r="F162" s="206"/>
      <c r="G162" s="206"/>
      <c r="H162" s="206"/>
      <c r="I162" s="207"/>
      <c r="J162" s="75" t="s">
        <v>53</v>
      </c>
      <c r="K162" s="76"/>
      <c r="L162" s="76"/>
      <c r="M162" s="76"/>
      <c r="N162" s="77"/>
      <c r="O162" s="42" t="s">
        <v>125</v>
      </c>
      <c r="P162" s="42" t="s">
        <v>121</v>
      </c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</row>
    <row r="163" spans="1:200" ht="12" customHeight="1" x14ac:dyDescent="0.25">
      <c r="A163" s="88"/>
      <c r="B163" s="203"/>
      <c r="C163" s="204"/>
      <c r="D163" s="208"/>
      <c r="E163" s="209"/>
      <c r="F163" s="209"/>
      <c r="G163" s="209"/>
      <c r="H163" s="209"/>
      <c r="I163" s="210"/>
      <c r="J163" s="11">
        <f>J165+J167</f>
        <v>595.30999999999995</v>
      </c>
      <c r="K163" s="11">
        <f t="shared" ref="K163:N163" si="9">K165+K167</f>
        <v>35000</v>
      </c>
      <c r="L163" s="11">
        <f t="shared" si="9"/>
        <v>0</v>
      </c>
      <c r="M163" s="11">
        <f t="shared" si="9"/>
        <v>0</v>
      </c>
      <c r="N163" s="11">
        <f t="shared" si="9"/>
        <v>0</v>
      </c>
      <c r="O163" s="139"/>
      <c r="P163" s="139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</row>
    <row r="164" spans="1:200" ht="14.25" customHeight="1" x14ac:dyDescent="0.25">
      <c r="A164" s="88"/>
      <c r="B164" s="203"/>
      <c r="C164" s="204"/>
      <c r="D164" s="208"/>
      <c r="E164" s="209"/>
      <c r="F164" s="209"/>
      <c r="G164" s="209"/>
      <c r="H164" s="209"/>
      <c r="I164" s="210"/>
      <c r="J164" s="75" t="s">
        <v>58</v>
      </c>
      <c r="K164" s="76"/>
      <c r="L164" s="76"/>
      <c r="M164" s="76"/>
      <c r="N164" s="77"/>
      <c r="O164" s="139"/>
      <c r="P164" s="139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</row>
    <row r="165" spans="1:200" ht="11.25" customHeight="1" x14ac:dyDescent="0.25">
      <c r="A165" s="88"/>
      <c r="B165" s="203"/>
      <c r="C165" s="204"/>
      <c r="D165" s="208"/>
      <c r="E165" s="209"/>
      <c r="F165" s="209"/>
      <c r="G165" s="209"/>
      <c r="H165" s="209"/>
      <c r="I165" s="210"/>
      <c r="J165" s="11">
        <v>595.30999999999995</v>
      </c>
      <c r="K165" s="11">
        <v>0</v>
      </c>
      <c r="L165" s="11">
        <v>0</v>
      </c>
      <c r="M165" s="11">
        <v>0</v>
      </c>
      <c r="N165" s="11">
        <v>0</v>
      </c>
      <c r="O165" s="139"/>
      <c r="P165" s="139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</row>
    <row r="166" spans="1:200" ht="14.25" customHeight="1" x14ac:dyDescent="0.25">
      <c r="A166" s="88"/>
      <c r="B166" s="203"/>
      <c r="C166" s="204"/>
      <c r="D166" s="208"/>
      <c r="E166" s="209"/>
      <c r="F166" s="209"/>
      <c r="G166" s="209"/>
      <c r="H166" s="209"/>
      <c r="I166" s="210"/>
      <c r="J166" s="75" t="s">
        <v>68</v>
      </c>
      <c r="K166" s="76"/>
      <c r="L166" s="76"/>
      <c r="M166" s="76"/>
      <c r="N166" s="77"/>
      <c r="O166" s="139"/>
      <c r="P166" s="139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</row>
    <row r="167" spans="1:200" ht="11.25" customHeight="1" x14ac:dyDescent="0.25">
      <c r="A167" s="40"/>
      <c r="B167" s="124"/>
      <c r="C167" s="125"/>
      <c r="D167" s="211"/>
      <c r="E167" s="212"/>
      <c r="F167" s="212"/>
      <c r="G167" s="212"/>
      <c r="H167" s="212"/>
      <c r="I167" s="213"/>
      <c r="J167" s="11">
        <v>0</v>
      </c>
      <c r="K167" s="11">
        <v>35000</v>
      </c>
      <c r="L167" s="11">
        <v>0</v>
      </c>
      <c r="M167" s="11">
        <v>0</v>
      </c>
      <c r="N167" s="11">
        <v>0</v>
      </c>
      <c r="O167" s="43"/>
      <c r="P167" s="43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</row>
    <row r="168" spans="1:200" ht="15" customHeight="1" x14ac:dyDescent="0.25">
      <c r="A168" s="39">
        <v>28</v>
      </c>
      <c r="B168" s="115" t="s">
        <v>126</v>
      </c>
      <c r="C168" s="116"/>
      <c r="D168" s="205"/>
      <c r="E168" s="206"/>
      <c r="F168" s="206"/>
      <c r="G168" s="206"/>
      <c r="H168" s="206"/>
      <c r="I168" s="207"/>
      <c r="J168" s="75" t="s">
        <v>312</v>
      </c>
      <c r="K168" s="76"/>
      <c r="L168" s="76"/>
      <c r="M168" s="76"/>
      <c r="N168" s="77"/>
      <c r="O168" s="42" t="s">
        <v>313</v>
      </c>
      <c r="P168" s="42" t="s">
        <v>121</v>
      </c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</row>
    <row r="169" spans="1:200" ht="13.5" customHeight="1" x14ac:dyDescent="0.25">
      <c r="A169" s="40"/>
      <c r="B169" s="117"/>
      <c r="C169" s="118"/>
      <c r="D169" s="211"/>
      <c r="E169" s="212"/>
      <c r="F169" s="212"/>
      <c r="G169" s="212"/>
      <c r="H169" s="212"/>
      <c r="I169" s="213"/>
      <c r="J169" s="11">
        <v>0</v>
      </c>
      <c r="K169" s="11">
        <v>0</v>
      </c>
      <c r="L169" s="11">
        <v>25000</v>
      </c>
      <c r="M169" s="11">
        <v>30000</v>
      </c>
      <c r="N169" s="11">
        <v>0</v>
      </c>
      <c r="O169" s="43"/>
      <c r="P169" s="43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</row>
    <row r="170" spans="1:200" ht="12.75" customHeight="1" x14ac:dyDescent="0.25">
      <c r="A170" s="39">
        <v>29</v>
      </c>
      <c r="B170" s="122" t="s">
        <v>127</v>
      </c>
      <c r="C170" s="123"/>
      <c r="D170" s="205"/>
      <c r="E170" s="206"/>
      <c r="F170" s="206"/>
      <c r="G170" s="206"/>
      <c r="H170" s="206"/>
      <c r="I170" s="207"/>
      <c r="J170" s="75" t="s">
        <v>53</v>
      </c>
      <c r="K170" s="76"/>
      <c r="L170" s="76"/>
      <c r="M170" s="76"/>
      <c r="N170" s="77"/>
      <c r="O170" s="42" t="s">
        <v>48</v>
      </c>
      <c r="P170" s="42" t="s">
        <v>121</v>
      </c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</row>
    <row r="171" spans="1:200" ht="13.5" customHeight="1" x14ac:dyDescent="0.25">
      <c r="A171" s="88"/>
      <c r="B171" s="203"/>
      <c r="C171" s="204"/>
      <c r="D171" s="208"/>
      <c r="E171" s="209"/>
      <c r="F171" s="209"/>
      <c r="G171" s="209"/>
      <c r="H171" s="209"/>
      <c r="I171" s="210"/>
      <c r="J171" s="11">
        <f>J173+J175</f>
        <v>4900</v>
      </c>
      <c r="K171" s="11">
        <f t="shared" ref="K171:N171" si="10">K173+K175</f>
        <v>0</v>
      </c>
      <c r="L171" s="11">
        <f t="shared" si="10"/>
        <v>0</v>
      </c>
      <c r="M171" s="11">
        <f t="shared" si="10"/>
        <v>250000</v>
      </c>
      <c r="N171" s="11">
        <f t="shared" si="10"/>
        <v>150000</v>
      </c>
      <c r="O171" s="139"/>
      <c r="P171" s="139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</row>
    <row r="172" spans="1:200" ht="13.5" customHeight="1" x14ac:dyDescent="0.25">
      <c r="A172" s="88"/>
      <c r="B172" s="203"/>
      <c r="C172" s="204"/>
      <c r="D172" s="208"/>
      <c r="E172" s="209"/>
      <c r="F172" s="209"/>
      <c r="G172" s="209"/>
      <c r="H172" s="209"/>
      <c r="I172" s="210"/>
      <c r="J172" s="75" t="s">
        <v>58</v>
      </c>
      <c r="K172" s="76"/>
      <c r="L172" s="76"/>
      <c r="M172" s="76"/>
      <c r="N172" s="77"/>
      <c r="O172" s="139"/>
      <c r="P172" s="139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</row>
    <row r="173" spans="1:200" ht="13.5" customHeight="1" x14ac:dyDescent="0.25">
      <c r="A173" s="88"/>
      <c r="B173" s="203"/>
      <c r="C173" s="204"/>
      <c r="D173" s="208"/>
      <c r="E173" s="209"/>
      <c r="F173" s="209"/>
      <c r="G173" s="209"/>
      <c r="H173" s="209"/>
      <c r="I173" s="210"/>
      <c r="J173" s="11">
        <v>4900</v>
      </c>
      <c r="K173" s="11">
        <v>0</v>
      </c>
      <c r="L173" s="11">
        <v>0</v>
      </c>
      <c r="M173" s="11">
        <v>0</v>
      </c>
      <c r="N173" s="11">
        <v>0</v>
      </c>
      <c r="O173" s="139"/>
      <c r="P173" s="139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</row>
    <row r="174" spans="1:200" ht="13.5" customHeight="1" x14ac:dyDescent="0.25">
      <c r="A174" s="88"/>
      <c r="B174" s="203"/>
      <c r="C174" s="204"/>
      <c r="D174" s="208"/>
      <c r="E174" s="209"/>
      <c r="F174" s="209"/>
      <c r="G174" s="209"/>
      <c r="H174" s="209"/>
      <c r="I174" s="210"/>
      <c r="J174" s="75" t="s">
        <v>112</v>
      </c>
      <c r="K174" s="76"/>
      <c r="L174" s="76"/>
      <c r="M174" s="76"/>
      <c r="N174" s="77"/>
      <c r="O174" s="139"/>
      <c r="P174" s="139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</row>
    <row r="175" spans="1:200" ht="13.5" customHeight="1" x14ac:dyDescent="0.25">
      <c r="A175" s="40"/>
      <c r="B175" s="124"/>
      <c r="C175" s="125"/>
      <c r="D175" s="211"/>
      <c r="E175" s="212"/>
      <c r="F175" s="212"/>
      <c r="G175" s="212"/>
      <c r="H175" s="212"/>
      <c r="I175" s="213"/>
      <c r="J175" s="11">
        <v>0</v>
      </c>
      <c r="K175" s="11">
        <v>0</v>
      </c>
      <c r="L175" s="11">
        <v>0</v>
      </c>
      <c r="M175" s="11">
        <v>250000</v>
      </c>
      <c r="N175" s="11">
        <v>150000</v>
      </c>
      <c r="O175" s="43"/>
      <c r="P175" s="43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</row>
    <row r="176" spans="1:200" ht="16.5" customHeight="1" x14ac:dyDescent="0.25">
      <c r="A176" s="39">
        <v>30</v>
      </c>
      <c r="B176" s="122" t="s">
        <v>128</v>
      </c>
      <c r="C176" s="123"/>
      <c r="D176" s="205"/>
      <c r="E176" s="206"/>
      <c r="F176" s="206"/>
      <c r="G176" s="206"/>
      <c r="H176" s="206"/>
      <c r="I176" s="207"/>
      <c r="J176" s="75" t="s">
        <v>67</v>
      </c>
      <c r="K176" s="76"/>
      <c r="L176" s="76"/>
      <c r="M176" s="76"/>
      <c r="N176" s="77"/>
      <c r="O176" s="42" t="s">
        <v>129</v>
      </c>
      <c r="P176" s="42" t="s">
        <v>121</v>
      </c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</row>
    <row r="177" spans="1:200" ht="13.5" customHeight="1" x14ac:dyDescent="0.25">
      <c r="A177" s="40"/>
      <c r="B177" s="124"/>
      <c r="C177" s="125"/>
      <c r="D177" s="211"/>
      <c r="E177" s="212"/>
      <c r="F177" s="212"/>
      <c r="G177" s="212"/>
      <c r="H177" s="212"/>
      <c r="I177" s="213"/>
      <c r="J177" s="11">
        <v>0</v>
      </c>
      <c r="K177" s="11">
        <v>2550</v>
      </c>
      <c r="L177" s="11">
        <v>0</v>
      </c>
      <c r="M177" s="11">
        <v>2040</v>
      </c>
      <c r="N177" s="11">
        <v>0</v>
      </c>
      <c r="O177" s="43"/>
      <c r="P177" s="43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</row>
    <row r="178" spans="1:200" ht="12" customHeight="1" x14ac:dyDescent="0.25">
      <c r="A178" s="39">
        <v>31</v>
      </c>
      <c r="B178" s="122" t="s">
        <v>130</v>
      </c>
      <c r="C178" s="123"/>
      <c r="D178" s="205"/>
      <c r="E178" s="206"/>
      <c r="F178" s="206"/>
      <c r="G178" s="206"/>
      <c r="H178" s="206"/>
      <c r="I178" s="207"/>
      <c r="J178" s="75" t="s">
        <v>53</v>
      </c>
      <c r="K178" s="76"/>
      <c r="L178" s="76"/>
      <c r="M178" s="76"/>
      <c r="N178" s="77"/>
      <c r="O178" s="42">
        <v>2022</v>
      </c>
      <c r="P178" s="42" t="s">
        <v>121</v>
      </c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</row>
    <row r="179" spans="1:200" ht="11.25" customHeight="1" x14ac:dyDescent="0.25">
      <c r="A179" s="88"/>
      <c r="B179" s="203"/>
      <c r="C179" s="204"/>
      <c r="D179" s="208"/>
      <c r="E179" s="209"/>
      <c r="F179" s="209"/>
      <c r="G179" s="209"/>
      <c r="H179" s="209"/>
      <c r="I179" s="210"/>
      <c r="J179" s="11">
        <f>J181+J183+J185</f>
        <v>0</v>
      </c>
      <c r="K179" s="11">
        <f t="shared" ref="K179:N179" si="11">K181+K183+K185</f>
        <v>0</v>
      </c>
      <c r="L179" s="11">
        <f t="shared" si="11"/>
        <v>10430</v>
      </c>
      <c r="M179" s="11">
        <f t="shared" si="11"/>
        <v>0</v>
      </c>
      <c r="N179" s="11">
        <f t="shared" si="11"/>
        <v>0</v>
      </c>
      <c r="O179" s="139"/>
      <c r="P179" s="139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</row>
    <row r="180" spans="1:200" ht="11.25" customHeight="1" x14ac:dyDescent="0.25">
      <c r="A180" s="88"/>
      <c r="B180" s="203"/>
      <c r="C180" s="204"/>
      <c r="D180" s="208"/>
      <c r="E180" s="209"/>
      <c r="F180" s="209"/>
      <c r="G180" s="209"/>
      <c r="H180" s="209"/>
      <c r="I180" s="210"/>
      <c r="J180" s="75" t="s">
        <v>58</v>
      </c>
      <c r="K180" s="76"/>
      <c r="L180" s="76"/>
      <c r="M180" s="76"/>
      <c r="N180" s="77"/>
      <c r="O180" s="139"/>
      <c r="P180" s="139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</row>
    <row r="181" spans="1:200" ht="12" customHeight="1" x14ac:dyDescent="0.25">
      <c r="A181" s="88"/>
      <c r="B181" s="203"/>
      <c r="C181" s="204"/>
      <c r="D181" s="208"/>
      <c r="E181" s="209"/>
      <c r="F181" s="209"/>
      <c r="G181" s="209"/>
      <c r="H181" s="209"/>
      <c r="I181" s="210"/>
      <c r="J181" s="11">
        <v>0</v>
      </c>
      <c r="K181" s="11">
        <v>0</v>
      </c>
      <c r="L181" s="11">
        <v>208</v>
      </c>
      <c r="M181" s="11">
        <v>0</v>
      </c>
      <c r="N181" s="11">
        <v>0</v>
      </c>
      <c r="O181" s="139"/>
      <c r="P181" s="139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</row>
    <row r="182" spans="1:200" ht="12.75" customHeight="1" x14ac:dyDescent="0.25">
      <c r="A182" s="88"/>
      <c r="B182" s="203"/>
      <c r="C182" s="204"/>
      <c r="D182" s="208"/>
      <c r="E182" s="209"/>
      <c r="F182" s="209"/>
      <c r="G182" s="209"/>
      <c r="H182" s="209"/>
      <c r="I182" s="210"/>
      <c r="J182" s="75" t="s">
        <v>68</v>
      </c>
      <c r="K182" s="76"/>
      <c r="L182" s="76"/>
      <c r="M182" s="76"/>
      <c r="N182" s="77"/>
      <c r="O182" s="139"/>
      <c r="P182" s="139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</row>
    <row r="183" spans="1:200" ht="12" customHeight="1" x14ac:dyDescent="0.25">
      <c r="A183" s="88"/>
      <c r="B183" s="203"/>
      <c r="C183" s="204"/>
      <c r="D183" s="208"/>
      <c r="E183" s="209"/>
      <c r="F183" s="209"/>
      <c r="G183" s="209"/>
      <c r="H183" s="209"/>
      <c r="I183" s="210"/>
      <c r="J183" s="11">
        <v>0</v>
      </c>
      <c r="K183" s="11">
        <v>0</v>
      </c>
      <c r="L183" s="11">
        <v>2657</v>
      </c>
      <c r="M183" s="11">
        <v>0</v>
      </c>
      <c r="N183" s="11">
        <v>0</v>
      </c>
      <c r="O183" s="139"/>
      <c r="P183" s="139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</row>
    <row r="184" spans="1:200" ht="14.25" customHeight="1" x14ac:dyDescent="0.25">
      <c r="A184" s="88"/>
      <c r="B184" s="203"/>
      <c r="C184" s="204"/>
      <c r="D184" s="208"/>
      <c r="E184" s="209"/>
      <c r="F184" s="209"/>
      <c r="G184" s="209"/>
      <c r="H184" s="209"/>
      <c r="I184" s="210"/>
      <c r="J184" s="75" t="s">
        <v>112</v>
      </c>
      <c r="K184" s="76"/>
      <c r="L184" s="76"/>
      <c r="M184" s="76"/>
      <c r="N184" s="77"/>
      <c r="O184" s="139"/>
      <c r="P184" s="139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</row>
    <row r="185" spans="1:200" ht="10.5" customHeight="1" x14ac:dyDescent="0.25">
      <c r="A185" s="40"/>
      <c r="B185" s="124"/>
      <c r="C185" s="125"/>
      <c r="D185" s="211"/>
      <c r="E185" s="212"/>
      <c r="F185" s="212"/>
      <c r="G185" s="212"/>
      <c r="H185" s="212"/>
      <c r="I185" s="213"/>
      <c r="J185" s="11">
        <v>0</v>
      </c>
      <c r="K185" s="11">
        <v>0</v>
      </c>
      <c r="L185" s="11">
        <v>7565</v>
      </c>
      <c r="M185" s="11">
        <v>0</v>
      </c>
      <c r="N185" s="11">
        <v>0</v>
      </c>
      <c r="O185" s="43"/>
      <c r="P185" s="43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</row>
    <row r="186" spans="1:200" ht="13.5" customHeight="1" x14ac:dyDescent="0.25">
      <c r="A186" s="39">
        <v>32</v>
      </c>
      <c r="B186" s="115" t="s">
        <v>131</v>
      </c>
      <c r="C186" s="116"/>
      <c r="D186" s="205"/>
      <c r="E186" s="206"/>
      <c r="F186" s="206"/>
      <c r="G186" s="206"/>
      <c r="H186" s="206"/>
      <c r="I186" s="207"/>
      <c r="J186" s="75" t="s">
        <v>53</v>
      </c>
      <c r="K186" s="76"/>
      <c r="L186" s="76"/>
      <c r="M186" s="76"/>
      <c r="N186" s="77"/>
      <c r="O186" s="42">
        <v>2022</v>
      </c>
      <c r="P186" s="42" t="s">
        <v>121</v>
      </c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</row>
    <row r="187" spans="1:200" ht="12.75" customHeight="1" x14ac:dyDescent="0.25">
      <c r="A187" s="88"/>
      <c r="B187" s="214"/>
      <c r="C187" s="215"/>
      <c r="D187" s="208"/>
      <c r="E187" s="209"/>
      <c r="F187" s="209"/>
      <c r="G187" s="209"/>
      <c r="H187" s="209"/>
      <c r="I187" s="210"/>
      <c r="J187" s="11">
        <f>J189+J191+J193</f>
        <v>0</v>
      </c>
      <c r="K187" s="11">
        <f>K189+K191+K193</f>
        <v>0</v>
      </c>
      <c r="L187" s="11">
        <f>L189+L191+L193</f>
        <v>19275</v>
      </c>
      <c r="M187" s="11">
        <f>M189+M191+M193</f>
        <v>0</v>
      </c>
      <c r="N187" s="11">
        <f>N189+N191+N193</f>
        <v>0</v>
      </c>
      <c r="O187" s="139"/>
      <c r="P187" s="139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</row>
    <row r="188" spans="1:200" ht="12.75" customHeight="1" x14ac:dyDescent="0.25">
      <c r="A188" s="88"/>
      <c r="B188" s="214"/>
      <c r="C188" s="215"/>
      <c r="D188" s="208"/>
      <c r="E188" s="209"/>
      <c r="F188" s="209"/>
      <c r="G188" s="209"/>
      <c r="H188" s="209"/>
      <c r="I188" s="210"/>
      <c r="J188" s="75" t="s">
        <v>58</v>
      </c>
      <c r="K188" s="76"/>
      <c r="L188" s="76"/>
      <c r="M188" s="76"/>
      <c r="N188" s="77"/>
      <c r="O188" s="139"/>
      <c r="P188" s="139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</row>
    <row r="189" spans="1:200" ht="12" customHeight="1" x14ac:dyDescent="0.25">
      <c r="A189" s="88"/>
      <c r="B189" s="214"/>
      <c r="C189" s="215"/>
      <c r="D189" s="208"/>
      <c r="E189" s="209"/>
      <c r="F189" s="209"/>
      <c r="G189" s="209"/>
      <c r="H189" s="209"/>
      <c r="I189" s="210"/>
      <c r="J189" s="11">
        <v>0</v>
      </c>
      <c r="K189" s="11">
        <v>0</v>
      </c>
      <c r="L189" s="11">
        <v>500</v>
      </c>
      <c r="M189" s="11">
        <v>0</v>
      </c>
      <c r="N189" s="11">
        <v>0</v>
      </c>
      <c r="O189" s="139"/>
      <c r="P189" s="139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</row>
    <row r="190" spans="1:200" ht="12" customHeight="1" x14ac:dyDescent="0.25">
      <c r="A190" s="88"/>
      <c r="B190" s="214"/>
      <c r="C190" s="215"/>
      <c r="D190" s="208"/>
      <c r="E190" s="209"/>
      <c r="F190" s="209"/>
      <c r="G190" s="209"/>
      <c r="H190" s="209"/>
      <c r="I190" s="210"/>
      <c r="J190" s="75" t="s">
        <v>68</v>
      </c>
      <c r="K190" s="76"/>
      <c r="L190" s="76"/>
      <c r="M190" s="76"/>
      <c r="N190" s="77"/>
      <c r="O190" s="139"/>
      <c r="P190" s="139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</row>
    <row r="191" spans="1:200" ht="11.25" customHeight="1" x14ac:dyDescent="0.25">
      <c r="A191" s="88"/>
      <c r="B191" s="214"/>
      <c r="C191" s="215"/>
      <c r="D191" s="208"/>
      <c r="E191" s="209"/>
      <c r="F191" s="209"/>
      <c r="G191" s="209"/>
      <c r="H191" s="209"/>
      <c r="I191" s="210"/>
      <c r="J191" s="11">
        <v>0</v>
      </c>
      <c r="K191" s="11">
        <v>0</v>
      </c>
      <c r="L191" s="11">
        <v>8775</v>
      </c>
      <c r="M191" s="11">
        <v>0</v>
      </c>
      <c r="N191" s="11">
        <v>0</v>
      </c>
      <c r="O191" s="139"/>
      <c r="P191" s="139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</row>
    <row r="192" spans="1:200" ht="13.5" customHeight="1" x14ac:dyDescent="0.25">
      <c r="A192" s="88"/>
      <c r="B192" s="214"/>
      <c r="C192" s="215"/>
      <c r="D192" s="208"/>
      <c r="E192" s="209"/>
      <c r="F192" s="209"/>
      <c r="G192" s="209"/>
      <c r="H192" s="209"/>
      <c r="I192" s="210"/>
      <c r="J192" s="75" t="s">
        <v>112</v>
      </c>
      <c r="K192" s="76"/>
      <c r="L192" s="76"/>
      <c r="M192" s="76"/>
      <c r="N192" s="77"/>
      <c r="O192" s="139"/>
      <c r="P192" s="139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</row>
    <row r="193" spans="1:200" ht="12.75" customHeight="1" x14ac:dyDescent="0.25">
      <c r="A193" s="40"/>
      <c r="B193" s="117"/>
      <c r="C193" s="118"/>
      <c r="D193" s="211"/>
      <c r="E193" s="212"/>
      <c r="F193" s="212"/>
      <c r="G193" s="212"/>
      <c r="H193" s="212"/>
      <c r="I193" s="213"/>
      <c r="J193" s="11">
        <v>0</v>
      </c>
      <c r="K193" s="11">
        <v>0</v>
      </c>
      <c r="L193" s="11">
        <v>10000</v>
      </c>
      <c r="M193" s="11">
        <v>0</v>
      </c>
      <c r="N193" s="11">
        <v>0</v>
      </c>
      <c r="O193" s="43"/>
      <c r="P193" s="43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</row>
    <row r="194" spans="1:200" ht="12.75" customHeight="1" x14ac:dyDescent="0.25">
      <c r="A194" s="44">
        <v>33</v>
      </c>
      <c r="B194" s="45" t="s">
        <v>314</v>
      </c>
      <c r="C194" s="45"/>
      <c r="D194" s="231"/>
      <c r="E194" s="231"/>
      <c r="F194" s="231"/>
      <c r="G194" s="231"/>
      <c r="H194" s="231"/>
      <c r="I194" s="231"/>
      <c r="J194" s="75" t="s">
        <v>315</v>
      </c>
      <c r="K194" s="76"/>
      <c r="L194" s="76"/>
      <c r="M194" s="76"/>
      <c r="N194" s="77"/>
      <c r="O194" s="41" t="s">
        <v>316</v>
      </c>
      <c r="P194" s="41" t="s">
        <v>121</v>
      </c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</row>
    <row r="195" spans="1:200" ht="12.75" customHeight="1" x14ac:dyDescent="0.25">
      <c r="A195" s="44"/>
      <c r="B195" s="45"/>
      <c r="C195" s="45"/>
      <c r="D195" s="231"/>
      <c r="E195" s="231"/>
      <c r="F195" s="231"/>
      <c r="G195" s="231"/>
      <c r="H195" s="231"/>
      <c r="I195" s="231"/>
      <c r="J195" s="11">
        <v>0</v>
      </c>
      <c r="K195" s="11">
        <v>0</v>
      </c>
      <c r="L195" s="11">
        <v>0</v>
      </c>
      <c r="M195" s="11">
        <v>45000</v>
      </c>
      <c r="N195" s="11">
        <v>40000</v>
      </c>
      <c r="O195" s="41"/>
      <c r="P195" s="41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</row>
    <row r="196" spans="1:200" ht="12.75" customHeight="1" x14ac:dyDescent="0.25">
      <c r="A196" s="44">
        <v>34</v>
      </c>
      <c r="B196" s="45" t="s">
        <v>317</v>
      </c>
      <c r="C196" s="45"/>
      <c r="D196" s="231"/>
      <c r="E196" s="231"/>
      <c r="F196" s="231"/>
      <c r="G196" s="231"/>
      <c r="H196" s="231"/>
      <c r="I196" s="231"/>
      <c r="J196" s="75" t="s">
        <v>312</v>
      </c>
      <c r="K196" s="76"/>
      <c r="L196" s="76"/>
      <c r="M196" s="76"/>
      <c r="N196" s="77"/>
      <c r="O196" s="41">
        <v>2023</v>
      </c>
      <c r="P196" s="41" t="s">
        <v>121</v>
      </c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</row>
    <row r="197" spans="1:200" ht="12.75" customHeight="1" x14ac:dyDescent="0.25">
      <c r="A197" s="44"/>
      <c r="B197" s="45"/>
      <c r="C197" s="45"/>
      <c r="D197" s="231"/>
      <c r="E197" s="231"/>
      <c r="F197" s="231"/>
      <c r="G197" s="231"/>
      <c r="H197" s="231"/>
      <c r="I197" s="231"/>
      <c r="J197" s="11">
        <v>0</v>
      </c>
      <c r="K197" s="11">
        <v>0</v>
      </c>
      <c r="L197" s="11">
        <v>0</v>
      </c>
      <c r="M197" s="11">
        <v>50000</v>
      </c>
      <c r="N197" s="11">
        <v>0</v>
      </c>
      <c r="O197" s="41"/>
      <c r="P197" s="41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</row>
    <row r="198" spans="1:200" ht="12.75" customHeight="1" x14ac:dyDescent="0.25">
      <c r="A198" s="44">
        <v>35</v>
      </c>
      <c r="B198" s="54" t="s">
        <v>318</v>
      </c>
      <c r="C198" s="54"/>
      <c r="D198" s="231"/>
      <c r="E198" s="231"/>
      <c r="F198" s="231"/>
      <c r="G198" s="231"/>
      <c r="H198" s="231"/>
      <c r="I198" s="231"/>
      <c r="J198" s="75" t="s">
        <v>312</v>
      </c>
      <c r="K198" s="76"/>
      <c r="L198" s="76"/>
      <c r="M198" s="76"/>
      <c r="N198" s="77"/>
      <c r="O198" s="41">
        <v>2023</v>
      </c>
      <c r="P198" s="41" t="s">
        <v>121</v>
      </c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</row>
    <row r="199" spans="1:200" ht="12.75" customHeight="1" x14ac:dyDescent="0.25">
      <c r="A199" s="44"/>
      <c r="B199" s="54"/>
      <c r="C199" s="54"/>
      <c r="D199" s="231"/>
      <c r="E199" s="231"/>
      <c r="F199" s="231"/>
      <c r="G199" s="231"/>
      <c r="H199" s="231"/>
      <c r="I199" s="231"/>
      <c r="J199" s="11">
        <v>0</v>
      </c>
      <c r="K199" s="11">
        <v>0</v>
      </c>
      <c r="L199" s="11">
        <v>0</v>
      </c>
      <c r="M199" s="11">
        <v>4000</v>
      </c>
      <c r="N199" s="11">
        <v>0</v>
      </c>
      <c r="O199" s="41"/>
      <c r="P199" s="41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</row>
    <row r="200" spans="1:200" ht="12.75" customHeight="1" x14ac:dyDescent="0.25">
      <c r="A200" s="39">
        <v>36</v>
      </c>
      <c r="B200" s="122" t="s">
        <v>319</v>
      </c>
      <c r="C200" s="123"/>
      <c r="D200" s="205"/>
      <c r="E200" s="206"/>
      <c r="F200" s="206"/>
      <c r="G200" s="206"/>
      <c r="H200" s="206"/>
      <c r="I200" s="207"/>
      <c r="J200" s="75" t="s">
        <v>312</v>
      </c>
      <c r="K200" s="76"/>
      <c r="L200" s="76"/>
      <c r="M200" s="76"/>
      <c r="N200" s="77"/>
      <c r="O200" s="42">
        <v>2023</v>
      </c>
      <c r="P200" s="42" t="s">
        <v>121</v>
      </c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</row>
    <row r="201" spans="1:200" ht="12.75" customHeight="1" x14ac:dyDescent="0.25">
      <c r="A201" s="40"/>
      <c r="B201" s="124"/>
      <c r="C201" s="125"/>
      <c r="D201" s="211"/>
      <c r="E201" s="212"/>
      <c r="F201" s="212"/>
      <c r="G201" s="212"/>
      <c r="H201" s="212"/>
      <c r="I201" s="213"/>
      <c r="J201" s="11">
        <v>0</v>
      </c>
      <c r="K201" s="11">
        <v>0</v>
      </c>
      <c r="L201" s="11">
        <v>0</v>
      </c>
      <c r="M201" s="11">
        <v>6000</v>
      </c>
      <c r="N201" s="11">
        <v>0</v>
      </c>
      <c r="O201" s="43"/>
      <c r="P201" s="43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</row>
    <row r="202" spans="1:200" ht="22.5" customHeight="1" x14ac:dyDescent="0.25">
      <c r="A202" s="39">
        <v>37</v>
      </c>
      <c r="B202" s="86" t="s">
        <v>348</v>
      </c>
      <c r="C202" s="84" t="s">
        <v>267</v>
      </c>
      <c r="D202" s="69" t="s">
        <v>270</v>
      </c>
      <c r="E202" s="70"/>
      <c r="F202" s="70"/>
      <c r="G202" s="70"/>
      <c r="H202" s="70"/>
      <c r="I202" s="71"/>
      <c r="J202" s="127" t="s">
        <v>53</v>
      </c>
      <c r="K202" s="128"/>
      <c r="L202" s="128"/>
      <c r="M202" s="128"/>
      <c r="N202" s="129"/>
      <c r="O202" s="39" t="s">
        <v>48</v>
      </c>
      <c r="P202" s="42" t="s">
        <v>268</v>
      </c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</row>
    <row r="203" spans="1:200" ht="15.75" customHeight="1" x14ac:dyDescent="0.25">
      <c r="A203" s="88"/>
      <c r="B203" s="126"/>
      <c r="C203" s="142"/>
      <c r="D203" s="103"/>
      <c r="E203" s="104"/>
      <c r="F203" s="104"/>
      <c r="G203" s="104"/>
      <c r="H203" s="104"/>
      <c r="I203" s="105"/>
      <c r="J203" s="5">
        <f>J205+J207</f>
        <v>947.7</v>
      </c>
      <c r="K203" s="5">
        <f>K205+K207</f>
        <v>898.55</v>
      </c>
      <c r="L203" s="5">
        <f>L205+L207</f>
        <v>898.55</v>
      </c>
      <c r="M203" s="5">
        <f>M205+M207</f>
        <v>898.55</v>
      </c>
      <c r="N203" s="5">
        <f>N205+N207</f>
        <v>898.55</v>
      </c>
      <c r="O203" s="88"/>
      <c r="P203" s="139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</row>
    <row r="204" spans="1:200" ht="15.75" customHeight="1" x14ac:dyDescent="0.25">
      <c r="A204" s="88"/>
      <c r="B204" s="126"/>
      <c r="C204" s="142"/>
      <c r="D204" s="103"/>
      <c r="E204" s="104"/>
      <c r="F204" s="104"/>
      <c r="G204" s="104"/>
      <c r="H204" s="104"/>
      <c r="I204" s="105"/>
      <c r="J204" s="79" t="s">
        <v>58</v>
      </c>
      <c r="K204" s="80"/>
      <c r="L204" s="80"/>
      <c r="M204" s="80"/>
      <c r="N204" s="81"/>
      <c r="O204" s="88"/>
      <c r="P204" s="139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</row>
    <row r="205" spans="1:200" ht="15.75" customHeight="1" x14ac:dyDescent="0.25">
      <c r="A205" s="88"/>
      <c r="B205" s="126"/>
      <c r="C205" s="142"/>
      <c r="D205" s="72"/>
      <c r="E205" s="73"/>
      <c r="F205" s="73"/>
      <c r="G205" s="73"/>
      <c r="H205" s="73"/>
      <c r="I205" s="74"/>
      <c r="J205" s="13">
        <v>800</v>
      </c>
      <c r="K205" s="13">
        <v>800</v>
      </c>
      <c r="L205" s="13">
        <v>800</v>
      </c>
      <c r="M205" s="13">
        <v>800</v>
      </c>
      <c r="N205" s="13">
        <v>800</v>
      </c>
      <c r="O205" s="88"/>
      <c r="P205" s="139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</row>
    <row r="206" spans="1:200" ht="15.75" customHeight="1" x14ac:dyDescent="0.25">
      <c r="A206" s="88"/>
      <c r="B206" s="126"/>
      <c r="C206" s="142"/>
      <c r="D206" s="42">
        <v>16.3</v>
      </c>
      <c r="E206" s="42">
        <v>17.899999999999999</v>
      </c>
      <c r="F206" s="42">
        <v>18</v>
      </c>
      <c r="G206" s="42">
        <v>18.3</v>
      </c>
      <c r="H206" s="42">
        <v>18.5</v>
      </c>
      <c r="I206" s="42">
        <v>19</v>
      </c>
      <c r="J206" s="79" t="s">
        <v>68</v>
      </c>
      <c r="K206" s="80"/>
      <c r="L206" s="80"/>
      <c r="M206" s="80"/>
      <c r="N206" s="81"/>
      <c r="O206" s="88"/>
      <c r="P206" s="139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</row>
    <row r="207" spans="1:200" ht="15.75" customHeight="1" x14ac:dyDescent="0.25">
      <c r="A207" s="40"/>
      <c r="B207" s="87"/>
      <c r="C207" s="85"/>
      <c r="D207" s="43"/>
      <c r="E207" s="43"/>
      <c r="F207" s="43"/>
      <c r="G207" s="43"/>
      <c r="H207" s="43"/>
      <c r="I207" s="43"/>
      <c r="J207" s="13">
        <v>147.69999999999999</v>
      </c>
      <c r="K207" s="13">
        <v>98.55</v>
      </c>
      <c r="L207" s="13">
        <v>98.55</v>
      </c>
      <c r="M207" s="13">
        <v>98.55</v>
      </c>
      <c r="N207" s="13">
        <v>98.55</v>
      </c>
      <c r="O207" s="40"/>
      <c r="P207" s="43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</row>
    <row r="208" spans="1:200" ht="60" customHeight="1" x14ac:dyDescent="0.25">
      <c r="A208" s="39">
        <v>38</v>
      </c>
      <c r="B208" s="86" t="s">
        <v>280</v>
      </c>
      <c r="C208" s="84" t="s">
        <v>269</v>
      </c>
      <c r="D208" s="79" t="s">
        <v>271</v>
      </c>
      <c r="E208" s="80"/>
      <c r="F208" s="80"/>
      <c r="G208" s="80"/>
      <c r="H208" s="80"/>
      <c r="I208" s="81"/>
      <c r="J208" s="79" t="s">
        <v>67</v>
      </c>
      <c r="K208" s="80"/>
      <c r="L208" s="80"/>
      <c r="M208" s="80"/>
      <c r="N208" s="81"/>
      <c r="O208" s="39" t="s">
        <v>48</v>
      </c>
      <c r="P208" s="42" t="s">
        <v>268</v>
      </c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</row>
    <row r="209" spans="1:200" ht="54" customHeight="1" x14ac:dyDescent="0.25">
      <c r="A209" s="40"/>
      <c r="B209" s="87"/>
      <c r="C209" s="85"/>
      <c r="D209" s="13">
        <v>22.8</v>
      </c>
      <c r="E209" s="13">
        <v>25.2</v>
      </c>
      <c r="F209" s="13">
        <v>25.2</v>
      </c>
      <c r="G209" s="13">
        <v>25.3</v>
      </c>
      <c r="H209" s="13">
        <v>25.4</v>
      </c>
      <c r="I209" s="13">
        <v>25.5</v>
      </c>
      <c r="J209" s="5">
        <v>39.42</v>
      </c>
      <c r="K209" s="5">
        <v>39.42</v>
      </c>
      <c r="L209" s="5">
        <v>39.42</v>
      </c>
      <c r="M209" s="5">
        <v>68</v>
      </c>
      <c r="N209" s="5">
        <v>68</v>
      </c>
      <c r="O209" s="40"/>
      <c r="P209" s="43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</row>
    <row r="210" spans="1:200" ht="90" customHeight="1" x14ac:dyDescent="0.25">
      <c r="A210" s="39">
        <v>39</v>
      </c>
      <c r="B210" s="86" t="s">
        <v>272</v>
      </c>
      <c r="C210" s="84" t="s">
        <v>273</v>
      </c>
      <c r="D210" s="79" t="s">
        <v>274</v>
      </c>
      <c r="E210" s="80"/>
      <c r="F210" s="80"/>
      <c r="G210" s="80"/>
      <c r="H210" s="80"/>
      <c r="I210" s="81"/>
      <c r="J210" s="79" t="s">
        <v>67</v>
      </c>
      <c r="K210" s="80"/>
      <c r="L210" s="80"/>
      <c r="M210" s="80"/>
      <c r="N210" s="81"/>
      <c r="O210" s="39" t="s">
        <v>48</v>
      </c>
      <c r="P210" s="42" t="s">
        <v>268</v>
      </c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</row>
    <row r="211" spans="1:200" ht="41.25" customHeight="1" x14ac:dyDescent="0.25">
      <c r="A211" s="40"/>
      <c r="B211" s="87"/>
      <c r="C211" s="85"/>
      <c r="D211" s="13">
        <v>51</v>
      </c>
      <c r="E211" s="13">
        <v>52</v>
      </c>
      <c r="F211" s="13">
        <v>52.5</v>
      </c>
      <c r="G211" s="13">
        <v>53</v>
      </c>
      <c r="H211" s="13">
        <v>53</v>
      </c>
      <c r="I211" s="13">
        <v>53.5</v>
      </c>
      <c r="J211" s="5">
        <v>1837</v>
      </c>
      <c r="K211" s="5">
        <v>1200</v>
      </c>
      <c r="L211" s="5">
        <v>1200</v>
      </c>
      <c r="M211" s="5">
        <v>1200</v>
      </c>
      <c r="N211" s="5">
        <v>1200</v>
      </c>
      <c r="O211" s="40"/>
      <c r="P211" s="43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</row>
    <row r="212" spans="1:200" ht="25.5" customHeight="1" x14ac:dyDescent="0.25">
      <c r="A212" s="39">
        <v>40</v>
      </c>
      <c r="B212" s="86" t="s">
        <v>275</v>
      </c>
      <c r="C212" s="84" t="s">
        <v>276</v>
      </c>
      <c r="D212" s="69" t="s">
        <v>278</v>
      </c>
      <c r="E212" s="70"/>
      <c r="F212" s="70"/>
      <c r="G212" s="70"/>
      <c r="H212" s="70"/>
      <c r="I212" s="71"/>
      <c r="J212" s="127" t="s">
        <v>53</v>
      </c>
      <c r="K212" s="128"/>
      <c r="L212" s="128"/>
      <c r="M212" s="128"/>
      <c r="N212" s="129"/>
      <c r="O212" s="39" t="s">
        <v>48</v>
      </c>
      <c r="P212" s="42" t="s">
        <v>277</v>
      </c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</row>
    <row r="213" spans="1:200" ht="35.25" customHeight="1" x14ac:dyDescent="0.25">
      <c r="A213" s="88"/>
      <c r="B213" s="126"/>
      <c r="C213" s="142"/>
      <c r="D213" s="103"/>
      <c r="E213" s="104"/>
      <c r="F213" s="104"/>
      <c r="G213" s="104"/>
      <c r="H213" s="104"/>
      <c r="I213" s="105"/>
      <c r="J213" s="5">
        <f>J215+J217</f>
        <v>5110.59</v>
      </c>
      <c r="K213" s="5">
        <f>K215+K217</f>
        <v>0</v>
      </c>
      <c r="L213" s="5">
        <f>L215+L217</f>
        <v>1228.44</v>
      </c>
      <c r="M213" s="5">
        <f>M215+M217</f>
        <v>1470.9</v>
      </c>
      <c r="N213" s="5">
        <f>N215+N217</f>
        <v>0</v>
      </c>
      <c r="O213" s="88"/>
      <c r="P213" s="139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</row>
    <row r="214" spans="1:200" ht="15.75" customHeight="1" x14ac:dyDescent="0.25">
      <c r="A214" s="88"/>
      <c r="B214" s="126"/>
      <c r="C214" s="142"/>
      <c r="D214" s="103"/>
      <c r="E214" s="104"/>
      <c r="F214" s="104"/>
      <c r="G214" s="104"/>
      <c r="H214" s="104"/>
      <c r="I214" s="105"/>
      <c r="J214" s="79" t="s">
        <v>58</v>
      </c>
      <c r="K214" s="80"/>
      <c r="L214" s="80"/>
      <c r="M214" s="80"/>
      <c r="N214" s="81"/>
      <c r="O214" s="88"/>
      <c r="P214" s="139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</row>
    <row r="215" spans="1:200" ht="15.75" customHeight="1" x14ac:dyDescent="0.25">
      <c r="A215" s="88"/>
      <c r="B215" s="126"/>
      <c r="C215" s="142"/>
      <c r="D215" s="72"/>
      <c r="E215" s="73"/>
      <c r="F215" s="73"/>
      <c r="G215" s="73"/>
      <c r="H215" s="73"/>
      <c r="I215" s="74"/>
      <c r="J215" s="13">
        <v>910.59</v>
      </c>
      <c r="K215" s="13">
        <v>0</v>
      </c>
      <c r="L215" s="13">
        <v>159.69999999999999</v>
      </c>
      <c r="M215" s="13">
        <v>191.2</v>
      </c>
      <c r="N215" s="13">
        <v>0</v>
      </c>
      <c r="O215" s="88"/>
      <c r="P215" s="139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</row>
    <row r="216" spans="1:200" ht="15.75" customHeight="1" x14ac:dyDescent="0.25">
      <c r="A216" s="88"/>
      <c r="B216" s="126"/>
      <c r="C216" s="142"/>
      <c r="D216" s="42">
        <v>58</v>
      </c>
      <c r="E216" s="42">
        <v>58</v>
      </c>
      <c r="F216" s="42">
        <v>61</v>
      </c>
      <c r="G216" s="42">
        <v>63</v>
      </c>
      <c r="H216" s="42">
        <v>65</v>
      </c>
      <c r="I216" s="42">
        <v>67</v>
      </c>
      <c r="J216" s="79" t="s">
        <v>68</v>
      </c>
      <c r="K216" s="80"/>
      <c r="L216" s="80"/>
      <c r="M216" s="80"/>
      <c r="N216" s="81"/>
      <c r="O216" s="88"/>
      <c r="P216" s="139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</row>
    <row r="217" spans="1:200" x14ac:dyDescent="0.25">
      <c r="A217" s="40"/>
      <c r="B217" s="87"/>
      <c r="C217" s="85"/>
      <c r="D217" s="43"/>
      <c r="E217" s="43"/>
      <c r="F217" s="43"/>
      <c r="G217" s="43"/>
      <c r="H217" s="43"/>
      <c r="I217" s="43"/>
      <c r="J217" s="19">
        <v>4200</v>
      </c>
      <c r="K217" s="19">
        <v>0</v>
      </c>
      <c r="L217" s="19">
        <v>1068.74</v>
      </c>
      <c r="M217" s="19">
        <v>1279.7</v>
      </c>
      <c r="N217" s="19">
        <v>0</v>
      </c>
      <c r="O217" s="40"/>
      <c r="P217" s="43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</row>
    <row r="218" spans="1:200" ht="60.75" customHeight="1" x14ac:dyDescent="0.25">
      <c r="A218" s="34">
        <v>41</v>
      </c>
      <c r="B218" s="28" t="s">
        <v>92</v>
      </c>
      <c r="C218" s="29"/>
      <c r="D218" s="79" t="s">
        <v>93</v>
      </c>
      <c r="E218" s="80"/>
      <c r="F218" s="80"/>
      <c r="G218" s="80"/>
      <c r="H218" s="80"/>
      <c r="I218" s="81"/>
      <c r="J218" s="147" t="s">
        <v>202</v>
      </c>
      <c r="K218" s="148"/>
      <c r="L218" s="148"/>
      <c r="M218" s="148"/>
      <c r="N218" s="149"/>
      <c r="O218" s="256" t="s">
        <v>48</v>
      </c>
      <c r="P218" s="257" t="s">
        <v>132</v>
      </c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</row>
    <row r="219" spans="1:200" ht="15.75" customHeight="1" x14ac:dyDescent="0.25">
      <c r="A219" s="35"/>
      <c r="B219" s="30"/>
      <c r="C219" s="31"/>
      <c r="D219" s="13">
        <v>51.1</v>
      </c>
      <c r="E219" s="13">
        <v>50.5</v>
      </c>
      <c r="F219" s="13">
        <v>49.9</v>
      </c>
      <c r="G219" s="13">
        <v>49.3</v>
      </c>
      <c r="H219" s="13">
        <v>48.7</v>
      </c>
      <c r="I219" s="13">
        <v>48.1</v>
      </c>
      <c r="J219" s="150"/>
      <c r="K219" s="151"/>
      <c r="L219" s="151"/>
      <c r="M219" s="151"/>
      <c r="N219" s="152"/>
      <c r="O219" s="256"/>
      <c r="P219" s="257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</row>
    <row r="220" spans="1:200" ht="40.5" customHeight="1" x14ac:dyDescent="0.25">
      <c r="A220" s="35"/>
      <c r="B220" s="30"/>
      <c r="C220" s="31"/>
      <c r="D220" s="79" t="s">
        <v>94</v>
      </c>
      <c r="E220" s="80"/>
      <c r="F220" s="80"/>
      <c r="G220" s="80"/>
      <c r="H220" s="80"/>
      <c r="I220" s="81"/>
      <c r="J220" s="153"/>
      <c r="K220" s="154"/>
      <c r="L220" s="154"/>
      <c r="M220" s="154"/>
      <c r="N220" s="155"/>
      <c r="O220" s="256"/>
      <c r="P220" s="257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</row>
    <row r="221" spans="1:200" ht="15.75" customHeight="1" x14ac:dyDescent="0.25">
      <c r="A221" s="35"/>
      <c r="B221" s="30"/>
      <c r="C221" s="31"/>
      <c r="D221" s="13">
        <v>616</v>
      </c>
      <c r="E221" s="13">
        <v>616</v>
      </c>
      <c r="F221" s="13">
        <v>616</v>
      </c>
      <c r="G221" s="13">
        <v>616</v>
      </c>
      <c r="H221" s="13">
        <v>616</v>
      </c>
      <c r="I221" s="13">
        <v>616</v>
      </c>
      <c r="J221" s="156">
        <f>J229+J235+J240+J243</f>
        <v>1401469.9950000001</v>
      </c>
      <c r="K221" s="156">
        <f>K229+K235+K240+K243</f>
        <v>863900.36499999999</v>
      </c>
      <c r="L221" s="156">
        <f>L229+L235+L240+L243</f>
        <v>944791.0149999999</v>
      </c>
      <c r="M221" s="156">
        <f>M229+M235+M240+M243</f>
        <v>875400.60000000009</v>
      </c>
      <c r="N221" s="156">
        <f>N229+N235+N240+N243</f>
        <v>1200955.1000000001</v>
      </c>
      <c r="O221" s="256"/>
      <c r="P221" s="257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</row>
    <row r="222" spans="1:200" ht="15.75" customHeight="1" x14ac:dyDescent="0.25">
      <c r="A222" s="35"/>
      <c r="B222" s="30"/>
      <c r="C222" s="31"/>
      <c r="D222" s="79" t="s">
        <v>95</v>
      </c>
      <c r="E222" s="80"/>
      <c r="F222" s="80"/>
      <c r="G222" s="80"/>
      <c r="H222" s="80"/>
      <c r="I222" s="81"/>
      <c r="J222" s="157"/>
      <c r="K222" s="157"/>
      <c r="L222" s="157"/>
      <c r="M222" s="157"/>
      <c r="N222" s="157"/>
      <c r="O222" s="256"/>
      <c r="P222" s="257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</row>
    <row r="223" spans="1:200" ht="15.75" customHeight="1" x14ac:dyDescent="0.25">
      <c r="A223" s="35"/>
      <c r="B223" s="30"/>
      <c r="C223" s="31"/>
      <c r="D223" s="13">
        <v>0.17799999999999999</v>
      </c>
      <c r="E223" s="13">
        <v>0.17799999999999999</v>
      </c>
      <c r="F223" s="13">
        <v>0.17799999999999999</v>
      </c>
      <c r="G223" s="13">
        <v>0.17799999999999999</v>
      </c>
      <c r="H223" s="13">
        <v>0.17799999999999999</v>
      </c>
      <c r="I223" s="13">
        <v>0.17799999999999999</v>
      </c>
      <c r="J223" s="158"/>
      <c r="K223" s="158"/>
      <c r="L223" s="158"/>
      <c r="M223" s="158"/>
      <c r="N223" s="158"/>
      <c r="O223" s="256"/>
      <c r="P223" s="257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</row>
    <row r="224" spans="1:200" ht="15.75" customHeight="1" x14ac:dyDescent="0.25">
      <c r="A224" s="35"/>
      <c r="B224" s="30"/>
      <c r="C224" s="31"/>
      <c r="D224" s="79" t="s">
        <v>96</v>
      </c>
      <c r="E224" s="80"/>
      <c r="F224" s="80"/>
      <c r="G224" s="80"/>
      <c r="H224" s="80"/>
      <c r="I224" s="81"/>
      <c r="J224" s="159" t="s">
        <v>58</v>
      </c>
      <c r="K224" s="160"/>
      <c r="L224" s="160"/>
      <c r="M224" s="160"/>
      <c r="N224" s="161"/>
      <c r="O224" s="256"/>
      <c r="P224" s="257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</row>
    <row r="225" spans="1:200" ht="15.75" customHeight="1" x14ac:dyDescent="0.25">
      <c r="A225" s="35"/>
      <c r="B225" s="30"/>
      <c r="C225" s="31"/>
      <c r="D225" s="13">
        <v>18</v>
      </c>
      <c r="E225" s="13">
        <v>18</v>
      </c>
      <c r="F225" s="13">
        <v>18</v>
      </c>
      <c r="G225" s="13">
        <v>18</v>
      </c>
      <c r="H225" s="13">
        <v>18</v>
      </c>
      <c r="I225" s="13">
        <v>18</v>
      </c>
      <c r="J225" s="162"/>
      <c r="K225" s="163"/>
      <c r="L225" s="163"/>
      <c r="M225" s="163"/>
      <c r="N225" s="164"/>
      <c r="O225" s="256"/>
      <c r="P225" s="257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</row>
    <row r="226" spans="1:200" ht="15.75" customHeight="1" x14ac:dyDescent="0.25">
      <c r="A226" s="35"/>
      <c r="B226" s="30"/>
      <c r="C226" s="31"/>
      <c r="D226" s="79" t="s">
        <v>97</v>
      </c>
      <c r="E226" s="80"/>
      <c r="F226" s="80"/>
      <c r="G226" s="80"/>
      <c r="H226" s="80"/>
      <c r="I226" s="81"/>
      <c r="J226" s="162"/>
      <c r="K226" s="163"/>
      <c r="L226" s="163"/>
      <c r="M226" s="163"/>
      <c r="N226" s="164"/>
      <c r="O226" s="256"/>
      <c r="P226" s="257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</row>
    <row r="227" spans="1:200" ht="15.75" customHeight="1" x14ac:dyDescent="0.25">
      <c r="A227" s="35"/>
      <c r="B227" s="30"/>
      <c r="C227" s="31"/>
      <c r="D227" s="13">
        <v>44.5</v>
      </c>
      <c r="E227" s="13">
        <v>44.5</v>
      </c>
      <c r="F227" s="13">
        <v>44.5</v>
      </c>
      <c r="G227" s="13">
        <v>44.5</v>
      </c>
      <c r="H227" s="13">
        <v>44.5</v>
      </c>
      <c r="I227" s="13">
        <v>44.5</v>
      </c>
      <c r="J227" s="162"/>
      <c r="K227" s="163"/>
      <c r="L227" s="163"/>
      <c r="M227" s="163"/>
      <c r="N227" s="164"/>
      <c r="O227" s="256"/>
      <c r="P227" s="257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</row>
    <row r="228" spans="1:200" ht="15.75" customHeight="1" x14ac:dyDescent="0.25">
      <c r="A228" s="35"/>
      <c r="B228" s="30"/>
      <c r="C228" s="31"/>
      <c r="D228" s="79" t="s">
        <v>98</v>
      </c>
      <c r="E228" s="80"/>
      <c r="F228" s="80"/>
      <c r="G228" s="80"/>
      <c r="H228" s="80"/>
      <c r="I228" s="81"/>
      <c r="J228" s="165"/>
      <c r="K228" s="166"/>
      <c r="L228" s="166"/>
      <c r="M228" s="166"/>
      <c r="N228" s="167"/>
      <c r="O228" s="256"/>
      <c r="P228" s="257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</row>
    <row r="229" spans="1:200" ht="15.75" customHeight="1" x14ac:dyDescent="0.25">
      <c r="A229" s="35"/>
      <c r="B229" s="30"/>
      <c r="C229" s="31"/>
      <c r="D229" s="13">
        <v>217</v>
      </c>
      <c r="E229" s="13">
        <v>217</v>
      </c>
      <c r="F229" s="13">
        <v>217</v>
      </c>
      <c r="G229" s="13">
        <v>217</v>
      </c>
      <c r="H229" s="13">
        <v>217</v>
      </c>
      <c r="I229" s="13">
        <v>217</v>
      </c>
      <c r="J229" s="140">
        <f>J247+J254+J258+J266+J272+J274+J278+J286+J292+J296+J306+J312+J316+J320+J330+J338</f>
        <v>312396.98500000004</v>
      </c>
      <c r="K229" s="140">
        <f>K247+K254+K258+K266+K272+K274+K278+K286+K292+K296+K306+K312+K316+K320+K330+K338</f>
        <v>186704.38500000001</v>
      </c>
      <c r="L229" s="140">
        <f>L247+L254+L258+L266+L272+L274+L278+L286+L292+L296+L306+L312+L316+L320+L330+L338</f>
        <v>182164.88499999998</v>
      </c>
      <c r="M229" s="140">
        <f>M247+M254+M258+M266+M272+M274+M278+M286+M292+M296+M306+M312+M316+M320+M330+M338</f>
        <v>173451.2</v>
      </c>
      <c r="N229" s="140">
        <f>N247+N254+N258+N266+N272+N274+N278+N286+N292+N296+N306+N312+N316+N320+N330+N338</f>
        <v>576464.1</v>
      </c>
      <c r="O229" s="256"/>
      <c r="P229" s="257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</row>
    <row r="230" spans="1:200" ht="23.25" customHeight="1" x14ac:dyDescent="0.25">
      <c r="A230" s="35"/>
      <c r="B230" s="30"/>
      <c r="C230" s="31"/>
      <c r="D230" s="79" t="s">
        <v>99</v>
      </c>
      <c r="E230" s="80"/>
      <c r="F230" s="80"/>
      <c r="G230" s="80"/>
      <c r="H230" s="80"/>
      <c r="I230" s="81"/>
      <c r="J230" s="141"/>
      <c r="K230" s="141"/>
      <c r="L230" s="141"/>
      <c r="M230" s="141"/>
      <c r="N230" s="141"/>
      <c r="O230" s="256"/>
      <c r="P230" s="257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</row>
    <row r="231" spans="1:200" ht="15.75" customHeight="1" x14ac:dyDescent="0.25">
      <c r="A231" s="35"/>
      <c r="B231" s="30"/>
      <c r="C231" s="31"/>
      <c r="D231" s="13">
        <v>55.7</v>
      </c>
      <c r="E231" s="13">
        <v>55.7</v>
      </c>
      <c r="F231" s="13">
        <v>55.7</v>
      </c>
      <c r="G231" s="13">
        <v>55.7</v>
      </c>
      <c r="H231" s="13">
        <v>55.7</v>
      </c>
      <c r="I231" s="13">
        <v>100</v>
      </c>
      <c r="J231" s="159" t="s">
        <v>68</v>
      </c>
      <c r="K231" s="160"/>
      <c r="L231" s="160"/>
      <c r="M231" s="160"/>
      <c r="N231" s="161"/>
      <c r="O231" s="256"/>
      <c r="P231" s="257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</row>
    <row r="232" spans="1:200" ht="27.75" customHeight="1" x14ac:dyDescent="0.25">
      <c r="A232" s="35"/>
      <c r="B232" s="30"/>
      <c r="C232" s="31"/>
      <c r="D232" s="79" t="s">
        <v>100</v>
      </c>
      <c r="E232" s="80"/>
      <c r="F232" s="80"/>
      <c r="G232" s="80"/>
      <c r="H232" s="80"/>
      <c r="I232" s="81"/>
      <c r="J232" s="162"/>
      <c r="K232" s="163"/>
      <c r="L232" s="163"/>
      <c r="M232" s="163"/>
      <c r="N232" s="164"/>
      <c r="O232" s="256"/>
      <c r="P232" s="257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</row>
    <row r="233" spans="1:200" ht="15.75" customHeight="1" x14ac:dyDescent="0.25">
      <c r="A233" s="35"/>
      <c r="B233" s="30"/>
      <c r="C233" s="31"/>
      <c r="D233" s="13">
        <v>44.4</v>
      </c>
      <c r="E233" s="13">
        <v>50.8</v>
      </c>
      <c r="F233" s="13">
        <v>55.5</v>
      </c>
      <c r="G233" s="13">
        <v>65.099999999999994</v>
      </c>
      <c r="H233" s="13">
        <v>68.3</v>
      </c>
      <c r="I233" s="13">
        <v>69.8</v>
      </c>
      <c r="J233" s="162"/>
      <c r="K233" s="163"/>
      <c r="L233" s="163"/>
      <c r="M233" s="163"/>
      <c r="N233" s="164"/>
      <c r="O233" s="256"/>
      <c r="P233" s="257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</row>
    <row r="234" spans="1:200" ht="23.25" customHeight="1" x14ac:dyDescent="0.25">
      <c r="A234" s="35"/>
      <c r="B234" s="30"/>
      <c r="C234" s="31"/>
      <c r="D234" s="79" t="s">
        <v>101</v>
      </c>
      <c r="E234" s="80"/>
      <c r="F234" s="80"/>
      <c r="G234" s="80"/>
      <c r="H234" s="80"/>
      <c r="I234" s="81"/>
      <c r="J234" s="165"/>
      <c r="K234" s="166"/>
      <c r="L234" s="166"/>
      <c r="M234" s="166"/>
      <c r="N234" s="167"/>
      <c r="O234" s="256"/>
      <c r="P234" s="257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</row>
    <row r="235" spans="1:200" ht="15.75" customHeight="1" x14ac:dyDescent="0.25">
      <c r="A235" s="35"/>
      <c r="B235" s="30"/>
      <c r="C235" s="31"/>
      <c r="D235" s="13">
        <v>76.7</v>
      </c>
      <c r="E235" s="13">
        <v>76.7</v>
      </c>
      <c r="F235" s="13">
        <v>76.7</v>
      </c>
      <c r="G235" s="13">
        <v>76.7</v>
      </c>
      <c r="H235" s="13">
        <v>76.7</v>
      </c>
      <c r="I235" s="13">
        <v>76.7</v>
      </c>
      <c r="J235" s="140">
        <f>J249+J260+J268+J280+J288+J298+J308+J318+J324+J332+J332+J340</f>
        <v>334356.03000000003</v>
      </c>
      <c r="K235" s="140">
        <f t="shared" ref="K235:N235" si="12">K249+K260+K268+K280+K288+K298+K308+K318+K324+K332+K332+K340</f>
        <v>223486.46000000002</v>
      </c>
      <c r="L235" s="140">
        <f t="shared" si="12"/>
        <v>205717.39999999997</v>
      </c>
      <c r="M235" s="140">
        <f t="shared" si="12"/>
        <v>132642.6</v>
      </c>
      <c r="N235" s="140">
        <f t="shared" si="12"/>
        <v>102696</v>
      </c>
      <c r="O235" s="256"/>
      <c r="P235" s="257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</row>
    <row r="236" spans="1:200" ht="27" customHeight="1" x14ac:dyDescent="0.25">
      <c r="A236" s="35"/>
      <c r="B236" s="30"/>
      <c r="C236" s="31"/>
      <c r="D236" s="79" t="s">
        <v>102</v>
      </c>
      <c r="E236" s="80"/>
      <c r="F236" s="80"/>
      <c r="G236" s="80"/>
      <c r="H236" s="80"/>
      <c r="I236" s="81"/>
      <c r="J236" s="141"/>
      <c r="K236" s="141"/>
      <c r="L236" s="141"/>
      <c r="M236" s="141"/>
      <c r="N236" s="141"/>
      <c r="O236" s="256"/>
      <c r="P236" s="257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</row>
    <row r="237" spans="1:200" ht="15.75" customHeight="1" x14ac:dyDescent="0.25">
      <c r="A237" s="35"/>
      <c r="B237" s="30"/>
      <c r="C237" s="31"/>
      <c r="D237" s="13">
        <v>84</v>
      </c>
      <c r="E237" s="13">
        <v>173</v>
      </c>
      <c r="F237" s="13">
        <v>173</v>
      </c>
      <c r="G237" s="13">
        <v>173</v>
      </c>
      <c r="H237" s="13">
        <v>173</v>
      </c>
      <c r="I237" s="13">
        <v>173</v>
      </c>
      <c r="J237" s="159" t="s">
        <v>112</v>
      </c>
      <c r="K237" s="160"/>
      <c r="L237" s="160"/>
      <c r="M237" s="160"/>
      <c r="N237" s="161"/>
      <c r="O237" s="256"/>
      <c r="P237" s="257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</row>
    <row r="238" spans="1:200" ht="37.5" customHeight="1" x14ac:dyDescent="0.25">
      <c r="A238" s="35"/>
      <c r="B238" s="30"/>
      <c r="C238" s="31"/>
      <c r="D238" s="79" t="s">
        <v>103</v>
      </c>
      <c r="E238" s="80"/>
      <c r="F238" s="80"/>
      <c r="G238" s="80"/>
      <c r="H238" s="80"/>
      <c r="I238" s="81"/>
      <c r="J238" s="162"/>
      <c r="K238" s="163"/>
      <c r="L238" s="163"/>
      <c r="M238" s="163"/>
      <c r="N238" s="164"/>
      <c r="O238" s="256"/>
      <c r="P238" s="257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</row>
    <row r="239" spans="1:200" ht="15.75" customHeight="1" x14ac:dyDescent="0.25">
      <c r="A239" s="35"/>
      <c r="B239" s="30"/>
      <c r="C239" s="31"/>
      <c r="D239" s="13">
        <v>97.7</v>
      </c>
      <c r="E239" s="13">
        <v>98.9</v>
      </c>
      <c r="F239" s="13">
        <v>98.9</v>
      </c>
      <c r="G239" s="13">
        <v>98.9</v>
      </c>
      <c r="H239" s="13">
        <v>98.9</v>
      </c>
      <c r="I239" s="13">
        <v>100</v>
      </c>
      <c r="J239" s="165"/>
      <c r="K239" s="166"/>
      <c r="L239" s="166"/>
      <c r="M239" s="166"/>
      <c r="N239" s="167"/>
      <c r="O239" s="256"/>
      <c r="P239" s="257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</row>
    <row r="240" spans="1:200" ht="55.5" customHeight="1" x14ac:dyDescent="0.25">
      <c r="A240" s="35"/>
      <c r="B240" s="30"/>
      <c r="C240" s="31"/>
      <c r="D240" s="79" t="s">
        <v>104</v>
      </c>
      <c r="E240" s="80"/>
      <c r="F240" s="80"/>
      <c r="G240" s="80"/>
      <c r="H240" s="80"/>
      <c r="I240" s="81"/>
      <c r="J240" s="15">
        <f>J251+J270+J300+J326+J334</f>
        <v>446803.68</v>
      </c>
      <c r="K240" s="15">
        <f>K251+K270+K300+K326+K334</f>
        <v>111564.42</v>
      </c>
      <c r="L240" s="15">
        <f>L251+L270+L300+L326+L334</f>
        <v>191963.63</v>
      </c>
      <c r="M240" s="15">
        <f>M251+M270+M300+M326+M334</f>
        <v>129306.8</v>
      </c>
      <c r="N240" s="15">
        <f>N251+N270+N300+N326+N334</f>
        <v>60000</v>
      </c>
      <c r="O240" s="34"/>
      <c r="P240" s="258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</row>
    <row r="241" spans="1:200" ht="15.75" customHeight="1" x14ac:dyDescent="0.25">
      <c r="A241" s="35"/>
      <c r="B241" s="30"/>
      <c r="C241" s="31"/>
      <c r="D241" s="13">
        <v>60.2</v>
      </c>
      <c r="E241" s="13">
        <v>71.2</v>
      </c>
      <c r="F241" s="13">
        <v>76.5</v>
      </c>
      <c r="G241" s="13">
        <v>84.9</v>
      </c>
      <c r="H241" s="13">
        <v>88.6</v>
      </c>
      <c r="I241" s="13">
        <v>94.8</v>
      </c>
      <c r="J241" s="159" t="s">
        <v>57</v>
      </c>
      <c r="K241" s="160"/>
      <c r="L241" s="160"/>
      <c r="M241" s="160"/>
      <c r="N241" s="161"/>
      <c r="O241" s="35"/>
      <c r="P241" s="259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</row>
    <row r="242" spans="1:200" ht="54" customHeight="1" x14ac:dyDescent="0.25">
      <c r="A242" s="35"/>
      <c r="B242" s="30"/>
      <c r="C242" s="31"/>
      <c r="D242" s="79" t="s">
        <v>105</v>
      </c>
      <c r="E242" s="80"/>
      <c r="F242" s="80"/>
      <c r="G242" s="80"/>
      <c r="H242" s="80"/>
      <c r="I242" s="81"/>
      <c r="J242" s="165"/>
      <c r="K242" s="166"/>
      <c r="L242" s="166"/>
      <c r="M242" s="166"/>
      <c r="N242" s="167"/>
      <c r="O242" s="35"/>
      <c r="P242" s="259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</row>
    <row r="243" spans="1:200" ht="15.75" customHeight="1" x14ac:dyDescent="0.25">
      <c r="A243" s="36"/>
      <c r="B243" s="32"/>
      <c r="C243" s="33"/>
      <c r="D243" s="13">
        <v>45</v>
      </c>
      <c r="E243" s="13">
        <v>39</v>
      </c>
      <c r="F243" s="13">
        <v>32</v>
      </c>
      <c r="G243" s="13">
        <v>26</v>
      </c>
      <c r="H243" s="13">
        <v>20</v>
      </c>
      <c r="I243" s="13">
        <v>14</v>
      </c>
      <c r="J243" s="15">
        <f>J282+J290+J302+J310+J336</f>
        <v>307913.3</v>
      </c>
      <c r="K243" s="15">
        <f>K282+K290+K302+K310+K336</f>
        <v>342145.1</v>
      </c>
      <c r="L243" s="15">
        <f>L282+L290+L302+L310+L336</f>
        <v>364945.1</v>
      </c>
      <c r="M243" s="15">
        <f>M282+M290+M302+M310+M336</f>
        <v>440000</v>
      </c>
      <c r="N243" s="15">
        <f>N282+N290+N302+N310+N336</f>
        <v>461795</v>
      </c>
      <c r="O243" s="36"/>
      <c r="P243" s="260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</row>
    <row r="244" spans="1:200" ht="18" customHeight="1" x14ac:dyDescent="0.25">
      <c r="A244" s="39">
        <v>42</v>
      </c>
      <c r="B244" s="86" t="s">
        <v>133</v>
      </c>
      <c r="C244" s="84" t="s">
        <v>326</v>
      </c>
      <c r="D244" s="69" t="s">
        <v>135</v>
      </c>
      <c r="E244" s="70"/>
      <c r="F244" s="70"/>
      <c r="G244" s="70"/>
      <c r="H244" s="70"/>
      <c r="I244" s="71"/>
      <c r="J244" s="127" t="s">
        <v>53</v>
      </c>
      <c r="K244" s="128"/>
      <c r="L244" s="128"/>
      <c r="M244" s="128"/>
      <c r="N244" s="129"/>
      <c r="O244" s="39" t="s">
        <v>48</v>
      </c>
      <c r="P244" s="39" t="s">
        <v>134</v>
      </c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</row>
    <row r="245" spans="1:200" ht="21" customHeight="1" x14ac:dyDescent="0.25">
      <c r="A245" s="88"/>
      <c r="B245" s="126"/>
      <c r="C245" s="142"/>
      <c r="D245" s="103"/>
      <c r="E245" s="104"/>
      <c r="F245" s="104"/>
      <c r="G245" s="104"/>
      <c r="H245" s="104"/>
      <c r="I245" s="105"/>
      <c r="J245" s="5">
        <f>J247+J249+J251</f>
        <v>455545.3</v>
      </c>
      <c r="K245" s="5">
        <f>K247+K249+K251</f>
        <v>246149.2</v>
      </c>
      <c r="L245" s="5">
        <f>L247+L249+L251</f>
        <v>322746.7</v>
      </c>
      <c r="M245" s="5">
        <f>M247+M249+M251</f>
        <v>192185.7</v>
      </c>
      <c r="N245" s="5">
        <f>N247+N249+N251</f>
        <v>136522.6</v>
      </c>
      <c r="O245" s="88"/>
      <c r="P245" s="88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</row>
    <row r="246" spans="1:200" ht="15.75" customHeight="1" x14ac:dyDescent="0.25">
      <c r="A246" s="88"/>
      <c r="B246" s="126"/>
      <c r="C246" s="142"/>
      <c r="D246" s="72"/>
      <c r="E246" s="73"/>
      <c r="F246" s="73"/>
      <c r="G246" s="73"/>
      <c r="H246" s="73"/>
      <c r="I246" s="74"/>
      <c r="J246" s="79" t="s">
        <v>58</v>
      </c>
      <c r="K246" s="80"/>
      <c r="L246" s="80"/>
      <c r="M246" s="80"/>
      <c r="N246" s="81"/>
      <c r="O246" s="88"/>
      <c r="P246" s="88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</row>
    <row r="247" spans="1:200" ht="21" customHeight="1" x14ac:dyDescent="0.25">
      <c r="A247" s="88"/>
      <c r="B247" s="126"/>
      <c r="C247" s="142"/>
      <c r="D247" s="13">
        <v>131.80000000000001</v>
      </c>
      <c r="E247" s="13">
        <v>130.19999999999999</v>
      </c>
      <c r="F247" s="13">
        <v>128.69999999999999</v>
      </c>
      <c r="G247" s="13">
        <v>127.1</v>
      </c>
      <c r="H247" s="13">
        <v>125.6</v>
      </c>
      <c r="I247" s="13">
        <v>124</v>
      </c>
      <c r="J247" s="13">
        <v>40964.6</v>
      </c>
      <c r="K247" s="13">
        <v>32872.6</v>
      </c>
      <c r="L247" s="13">
        <v>34846.699999999997</v>
      </c>
      <c r="M247" s="13">
        <v>36685.699999999997</v>
      </c>
      <c r="N247" s="13">
        <v>38848.6</v>
      </c>
      <c r="O247" s="88"/>
      <c r="P247" s="88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</row>
    <row r="248" spans="1:200" ht="19.5" customHeight="1" x14ac:dyDescent="0.25">
      <c r="A248" s="88"/>
      <c r="B248" s="126"/>
      <c r="C248" s="142"/>
      <c r="D248" s="69" t="s">
        <v>136</v>
      </c>
      <c r="E248" s="70"/>
      <c r="F248" s="70"/>
      <c r="G248" s="70"/>
      <c r="H248" s="70"/>
      <c r="I248" s="71"/>
      <c r="J248" s="79" t="s">
        <v>68</v>
      </c>
      <c r="K248" s="80"/>
      <c r="L248" s="80"/>
      <c r="M248" s="80"/>
      <c r="N248" s="81"/>
      <c r="O248" s="88"/>
      <c r="P248" s="88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</row>
    <row r="249" spans="1:200" ht="15.75" customHeight="1" x14ac:dyDescent="0.25">
      <c r="A249" s="88"/>
      <c r="B249" s="126"/>
      <c r="C249" s="142"/>
      <c r="D249" s="103"/>
      <c r="E249" s="104"/>
      <c r="F249" s="104"/>
      <c r="G249" s="104"/>
      <c r="H249" s="104"/>
      <c r="I249" s="105"/>
      <c r="J249" s="13">
        <v>104580.7</v>
      </c>
      <c r="K249" s="13">
        <v>143276.6</v>
      </c>
      <c r="L249" s="13">
        <v>127900</v>
      </c>
      <c r="M249" s="13">
        <v>70500</v>
      </c>
      <c r="N249" s="13">
        <v>37674</v>
      </c>
      <c r="O249" s="88"/>
      <c r="P249" s="88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</row>
    <row r="250" spans="1:200" ht="15.75" customHeight="1" x14ac:dyDescent="0.25">
      <c r="A250" s="88"/>
      <c r="B250" s="126"/>
      <c r="C250" s="142"/>
      <c r="D250" s="72"/>
      <c r="E250" s="73"/>
      <c r="F250" s="73"/>
      <c r="G250" s="73"/>
      <c r="H250" s="73"/>
      <c r="I250" s="74"/>
      <c r="J250" s="79" t="s">
        <v>112</v>
      </c>
      <c r="K250" s="80"/>
      <c r="L250" s="80"/>
      <c r="M250" s="80"/>
      <c r="N250" s="81"/>
      <c r="O250" s="88"/>
      <c r="P250" s="88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</row>
    <row r="251" spans="1:200" ht="15.75" customHeight="1" x14ac:dyDescent="0.25">
      <c r="A251" s="40"/>
      <c r="B251" s="87"/>
      <c r="C251" s="85"/>
      <c r="D251" s="13" t="s">
        <v>137</v>
      </c>
      <c r="E251" s="13" t="s">
        <v>137</v>
      </c>
      <c r="F251" s="13" t="s">
        <v>138</v>
      </c>
      <c r="G251" s="13" t="s">
        <v>137</v>
      </c>
      <c r="H251" s="13" t="s">
        <v>137</v>
      </c>
      <c r="I251" s="13" t="s">
        <v>137</v>
      </c>
      <c r="J251" s="13">
        <v>310000</v>
      </c>
      <c r="K251" s="13">
        <v>70000</v>
      </c>
      <c r="L251" s="13">
        <v>160000</v>
      </c>
      <c r="M251" s="13">
        <v>85000</v>
      </c>
      <c r="N251" s="13">
        <v>60000</v>
      </c>
      <c r="O251" s="40"/>
      <c r="P251" s="40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</row>
    <row r="252" spans="1:200" ht="16.5" customHeight="1" x14ac:dyDescent="0.25">
      <c r="A252" s="39">
        <v>43</v>
      </c>
      <c r="B252" s="82" t="s">
        <v>139</v>
      </c>
      <c r="C252" s="84" t="s">
        <v>140</v>
      </c>
      <c r="D252" s="69" t="s">
        <v>141</v>
      </c>
      <c r="E252" s="70"/>
      <c r="F252" s="70"/>
      <c r="G252" s="70"/>
      <c r="H252" s="70"/>
      <c r="I252" s="71"/>
      <c r="J252" s="69" t="s">
        <v>67</v>
      </c>
      <c r="K252" s="70"/>
      <c r="L252" s="70"/>
      <c r="M252" s="70"/>
      <c r="N252" s="71"/>
      <c r="O252" s="39" t="s">
        <v>48</v>
      </c>
      <c r="P252" s="39" t="s">
        <v>134</v>
      </c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</row>
    <row r="253" spans="1:200" ht="27.75" customHeight="1" x14ac:dyDescent="0.25">
      <c r="A253" s="88"/>
      <c r="B253" s="102"/>
      <c r="C253" s="142"/>
      <c r="D253" s="103"/>
      <c r="E253" s="104"/>
      <c r="F253" s="104"/>
      <c r="G253" s="104"/>
      <c r="H253" s="104"/>
      <c r="I253" s="105"/>
      <c r="J253" s="72"/>
      <c r="K253" s="73"/>
      <c r="L253" s="73"/>
      <c r="M253" s="73"/>
      <c r="N253" s="74"/>
      <c r="O253" s="88"/>
      <c r="P253" s="88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</row>
    <row r="254" spans="1:200" ht="34.5" customHeight="1" x14ac:dyDescent="0.25">
      <c r="A254" s="40"/>
      <c r="B254" s="83"/>
      <c r="C254" s="85"/>
      <c r="D254" s="13">
        <v>19</v>
      </c>
      <c r="E254" s="13">
        <v>18</v>
      </c>
      <c r="F254" s="13">
        <v>18</v>
      </c>
      <c r="G254" s="13">
        <v>18</v>
      </c>
      <c r="H254" s="13">
        <v>18</v>
      </c>
      <c r="I254" s="13">
        <v>18</v>
      </c>
      <c r="J254" s="5">
        <v>17520</v>
      </c>
      <c r="K254" s="5">
        <v>15000</v>
      </c>
      <c r="L254" s="5">
        <v>15000</v>
      </c>
      <c r="M254" s="5">
        <v>15000</v>
      </c>
      <c r="N254" s="5">
        <v>325326.2</v>
      </c>
      <c r="O254" s="40"/>
      <c r="P254" s="40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</row>
    <row r="255" spans="1:200" ht="24" customHeight="1" x14ac:dyDescent="0.25">
      <c r="A255" s="39">
        <v>44</v>
      </c>
      <c r="B255" s="86" t="s">
        <v>142</v>
      </c>
      <c r="C255" s="84" t="s">
        <v>327</v>
      </c>
      <c r="D255" s="69" t="s">
        <v>143</v>
      </c>
      <c r="E255" s="70"/>
      <c r="F255" s="70"/>
      <c r="G255" s="70"/>
      <c r="H255" s="70"/>
      <c r="I255" s="71"/>
      <c r="J255" s="127" t="s">
        <v>53</v>
      </c>
      <c r="K255" s="128"/>
      <c r="L255" s="128"/>
      <c r="M255" s="128"/>
      <c r="N255" s="129"/>
      <c r="O255" s="39" t="s">
        <v>48</v>
      </c>
      <c r="P255" s="39" t="s">
        <v>134</v>
      </c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</row>
    <row r="256" spans="1:200" ht="17.25" customHeight="1" x14ac:dyDescent="0.25">
      <c r="A256" s="88"/>
      <c r="B256" s="126"/>
      <c r="C256" s="142"/>
      <c r="D256" s="103"/>
      <c r="E256" s="104"/>
      <c r="F256" s="104"/>
      <c r="G256" s="104"/>
      <c r="H256" s="104"/>
      <c r="I256" s="105"/>
      <c r="J256" s="5">
        <f>J258+J260+J262</f>
        <v>12666.1</v>
      </c>
      <c r="K256" s="5">
        <f t="shared" ref="K256:N256" si="13">K258+K260+K262</f>
        <v>5200</v>
      </c>
      <c r="L256" s="5">
        <f t="shared" si="13"/>
        <v>5200</v>
      </c>
      <c r="M256" s="5">
        <f t="shared" si="13"/>
        <v>5200</v>
      </c>
      <c r="N256" s="5">
        <f t="shared" si="13"/>
        <v>6168.6</v>
      </c>
      <c r="O256" s="88"/>
      <c r="P256" s="88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</row>
    <row r="257" spans="1:200" ht="15.75" customHeight="1" x14ac:dyDescent="0.25">
      <c r="A257" s="88"/>
      <c r="B257" s="126"/>
      <c r="C257" s="142"/>
      <c r="D257" s="103"/>
      <c r="E257" s="104"/>
      <c r="F257" s="104"/>
      <c r="G257" s="104"/>
      <c r="H257" s="104"/>
      <c r="I257" s="105"/>
      <c r="J257" s="79" t="s">
        <v>58</v>
      </c>
      <c r="K257" s="80"/>
      <c r="L257" s="80"/>
      <c r="M257" s="80"/>
      <c r="N257" s="81"/>
      <c r="O257" s="88"/>
      <c r="P257" s="88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</row>
    <row r="258" spans="1:200" ht="16.5" customHeight="1" x14ac:dyDescent="0.25">
      <c r="A258" s="88"/>
      <c r="B258" s="126"/>
      <c r="C258" s="142"/>
      <c r="D258" s="72"/>
      <c r="E258" s="73"/>
      <c r="F258" s="73"/>
      <c r="G258" s="73"/>
      <c r="H258" s="73"/>
      <c r="I258" s="74"/>
      <c r="J258" s="13">
        <v>5705</v>
      </c>
      <c r="K258" s="13">
        <v>5200</v>
      </c>
      <c r="L258" s="13">
        <v>5200</v>
      </c>
      <c r="M258" s="13">
        <v>5200</v>
      </c>
      <c r="N258" s="13">
        <v>6168.6</v>
      </c>
      <c r="O258" s="88"/>
      <c r="P258" s="88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</row>
    <row r="259" spans="1:200" ht="18.75" customHeight="1" x14ac:dyDescent="0.25">
      <c r="A259" s="88"/>
      <c r="B259" s="126"/>
      <c r="C259" s="142"/>
      <c r="D259" s="41">
        <v>84.6</v>
      </c>
      <c r="E259" s="41">
        <v>100</v>
      </c>
      <c r="F259" s="41">
        <v>100</v>
      </c>
      <c r="G259" s="41">
        <v>100</v>
      </c>
      <c r="H259" s="41">
        <v>100</v>
      </c>
      <c r="I259" s="41">
        <v>100</v>
      </c>
      <c r="J259" s="79" t="s">
        <v>68</v>
      </c>
      <c r="K259" s="80"/>
      <c r="L259" s="80"/>
      <c r="M259" s="80"/>
      <c r="N259" s="81"/>
      <c r="O259" s="88"/>
      <c r="P259" s="88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</row>
    <row r="260" spans="1:200" ht="15.75" customHeight="1" x14ac:dyDescent="0.25">
      <c r="A260" s="88"/>
      <c r="B260" s="126"/>
      <c r="C260" s="142"/>
      <c r="D260" s="41"/>
      <c r="E260" s="41"/>
      <c r="F260" s="41"/>
      <c r="G260" s="41"/>
      <c r="H260" s="41"/>
      <c r="I260" s="41"/>
      <c r="J260" s="13">
        <v>3519</v>
      </c>
      <c r="K260" s="13">
        <v>0</v>
      </c>
      <c r="L260" s="13">
        <v>0</v>
      </c>
      <c r="M260" s="13">
        <v>0</v>
      </c>
      <c r="N260" s="13">
        <v>0</v>
      </c>
      <c r="O260" s="88"/>
      <c r="P260" s="88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</row>
    <row r="261" spans="1:200" ht="15.75" customHeight="1" x14ac:dyDescent="0.25">
      <c r="A261" s="88"/>
      <c r="B261" s="126"/>
      <c r="C261" s="142"/>
      <c r="D261" s="41"/>
      <c r="E261" s="41"/>
      <c r="F261" s="41"/>
      <c r="G261" s="41"/>
      <c r="H261" s="41"/>
      <c r="I261" s="41"/>
      <c r="J261" s="41" t="s">
        <v>112</v>
      </c>
      <c r="K261" s="41"/>
      <c r="L261" s="41"/>
      <c r="M261" s="41"/>
      <c r="N261" s="41"/>
      <c r="O261" s="88"/>
      <c r="P261" s="88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</row>
    <row r="262" spans="1:200" ht="15.75" customHeight="1" x14ac:dyDescent="0.25">
      <c r="A262" s="40"/>
      <c r="B262" s="87"/>
      <c r="C262" s="85"/>
      <c r="D262" s="41"/>
      <c r="E262" s="41"/>
      <c r="F262" s="41"/>
      <c r="G262" s="41"/>
      <c r="H262" s="41"/>
      <c r="I262" s="41"/>
      <c r="J262" s="13">
        <v>3442.1</v>
      </c>
      <c r="K262" s="13">
        <v>0</v>
      </c>
      <c r="L262" s="13">
        <v>0</v>
      </c>
      <c r="M262" s="13">
        <v>0</v>
      </c>
      <c r="N262" s="13">
        <v>0</v>
      </c>
      <c r="O262" s="40"/>
      <c r="P262" s="40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</row>
    <row r="263" spans="1:200" ht="16.5" customHeight="1" x14ac:dyDescent="0.25">
      <c r="A263" s="39">
        <v>45</v>
      </c>
      <c r="B263" s="86" t="s">
        <v>144</v>
      </c>
      <c r="C263" s="37" t="s">
        <v>328</v>
      </c>
      <c r="D263" s="69" t="s">
        <v>145</v>
      </c>
      <c r="E263" s="70"/>
      <c r="F263" s="70"/>
      <c r="G263" s="70"/>
      <c r="H263" s="70"/>
      <c r="I263" s="71"/>
      <c r="J263" s="127" t="s">
        <v>53</v>
      </c>
      <c r="K263" s="128"/>
      <c r="L263" s="128"/>
      <c r="M263" s="128"/>
      <c r="N263" s="129"/>
      <c r="O263" s="39" t="s">
        <v>48</v>
      </c>
      <c r="P263" s="39" t="s">
        <v>134</v>
      </c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</row>
    <row r="264" spans="1:200" ht="15.75" customHeight="1" x14ac:dyDescent="0.25">
      <c r="A264" s="88"/>
      <c r="B264" s="126"/>
      <c r="C264" s="101"/>
      <c r="D264" s="103"/>
      <c r="E264" s="104"/>
      <c r="F264" s="104"/>
      <c r="G264" s="104"/>
      <c r="H264" s="104"/>
      <c r="I264" s="105"/>
      <c r="J264" s="5">
        <f>J266+J268+J270</f>
        <v>148873.80000000002</v>
      </c>
      <c r="K264" s="5">
        <f>K266+K268+K270</f>
        <v>94774.399999999994</v>
      </c>
      <c r="L264" s="5">
        <f>L266+L268+L270</f>
        <v>90851.700000000012</v>
      </c>
      <c r="M264" s="5">
        <f>M266+M268+M270</f>
        <v>81885.3</v>
      </c>
      <c r="N264" s="5">
        <f>N266+N268+N270</f>
        <v>165322.9</v>
      </c>
      <c r="O264" s="88"/>
      <c r="P264" s="88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</row>
    <row r="265" spans="1:200" ht="15.75" customHeight="1" x14ac:dyDescent="0.25">
      <c r="A265" s="88"/>
      <c r="B265" s="126"/>
      <c r="C265" s="101"/>
      <c r="D265" s="103"/>
      <c r="E265" s="104"/>
      <c r="F265" s="104"/>
      <c r="G265" s="104"/>
      <c r="H265" s="104"/>
      <c r="I265" s="105"/>
      <c r="J265" s="79" t="s">
        <v>58</v>
      </c>
      <c r="K265" s="80"/>
      <c r="L265" s="80"/>
      <c r="M265" s="80"/>
      <c r="N265" s="81"/>
      <c r="O265" s="88"/>
      <c r="P265" s="88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</row>
    <row r="266" spans="1:200" ht="15.75" customHeight="1" x14ac:dyDescent="0.25">
      <c r="A266" s="88"/>
      <c r="B266" s="126"/>
      <c r="C266" s="101"/>
      <c r="D266" s="103"/>
      <c r="E266" s="104"/>
      <c r="F266" s="104"/>
      <c r="G266" s="104"/>
      <c r="H266" s="104"/>
      <c r="I266" s="105"/>
      <c r="J266" s="13">
        <v>145383.6</v>
      </c>
      <c r="K266" s="13">
        <v>94774.399999999994</v>
      </c>
      <c r="L266" s="13">
        <v>89758.1</v>
      </c>
      <c r="M266" s="13">
        <v>81885.3</v>
      </c>
      <c r="N266" s="13">
        <v>165322.9</v>
      </c>
      <c r="O266" s="88"/>
      <c r="P266" s="88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</row>
    <row r="267" spans="1:200" ht="15.75" customHeight="1" x14ac:dyDescent="0.25">
      <c r="A267" s="88"/>
      <c r="B267" s="126"/>
      <c r="C267" s="101"/>
      <c r="D267" s="103"/>
      <c r="E267" s="104"/>
      <c r="F267" s="104"/>
      <c r="G267" s="104"/>
      <c r="H267" s="104"/>
      <c r="I267" s="105"/>
      <c r="J267" s="79" t="s">
        <v>68</v>
      </c>
      <c r="K267" s="80"/>
      <c r="L267" s="80"/>
      <c r="M267" s="80"/>
      <c r="N267" s="81"/>
      <c r="O267" s="88"/>
      <c r="P267" s="88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</row>
    <row r="268" spans="1:200" ht="15.75" customHeight="1" x14ac:dyDescent="0.25">
      <c r="A268" s="88"/>
      <c r="B268" s="126"/>
      <c r="C268" s="101"/>
      <c r="D268" s="72"/>
      <c r="E268" s="73"/>
      <c r="F268" s="73"/>
      <c r="G268" s="73"/>
      <c r="H268" s="73"/>
      <c r="I268" s="74"/>
      <c r="J268" s="13">
        <v>2309.1999999999998</v>
      </c>
      <c r="K268" s="13">
        <v>0</v>
      </c>
      <c r="L268" s="13">
        <v>1093.5999999999999</v>
      </c>
      <c r="M268" s="13">
        <v>0</v>
      </c>
      <c r="N268" s="13">
        <v>0</v>
      </c>
      <c r="O268" s="88"/>
      <c r="P268" s="88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</row>
    <row r="269" spans="1:200" ht="15.75" customHeight="1" x14ac:dyDescent="0.25">
      <c r="A269" s="88"/>
      <c r="B269" s="126"/>
      <c r="C269" s="101"/>
      <c r="D269" s="42">
        <v>97.7</v>
      </c>
      <c r="E269" s="42">
        <v>98.9</v>
      </c>
      <c r="F269" s="42">
        <v>98.9</v>
      </c>
      <c r="G269" s="42">
        <v>98.9</v>
      </c>
      <c r="H269" s="42">
        <v>98.9</v>
      </c>
      <c r="I269" s="42">
        <v>100</v>
      </c>
      <c r="J269" s="79" t="s">
        <v>112</v>
      </c>
      <c r="K269" s="80"/>
      <c r="L269" s="80"/>
      <c r="M269" s="80"/>
      <c r="N269" s="81"/>
      <c r="O269" s="88"/>
      <c r="P269" s="88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</row>
    <row r="270" spans="1:200" ht="15.75" customHeight="1" x14ac:dyDescent="0.25">
      <c r="A270" s="40"/>
      <c r="B270" s="87"/>
      <c r="C270" s="38"/>
      <c r="D270" s="43"/>
      <c r="E270" s="43"/>
      <c r="F270" s="43"/>
      <c r="G270" s="43"/>
      <c r="H270" s="43"/>
      <c r="I270" s="43"/>
      <c r="J270" s="13">
        <v>1181</v>
      </c>
      <c r="K270" s="13">
        <v>0</v>
      </c>
      <c r="L270" s="13">
        <v>0</v>
      </c>
      <c r="M270" s="13">
        <v>0</v>
      </c>
      <c r="N270" s="13">
        <v>0</v>
      </c>
      <c r="O270" s="40"/>
      <c r="P270" s="40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</row>
    <row r="271" spans="1:200" ht="100.5" customHeight="1" x14ac:dyDescent="0.25">
      <c r="A271" s="39">
        <v>46</v>
      </c>
      <c r="B271" s="82" t="s">
        <v>146</v>
      </c>
      <c r="C271" s="37" t="s">
        <v>147</v>
      </c>
      <c r="D271" s="79" t="s">
        <v>148</v>
      </c>
      <c r="E271" s="80"/>
      <c r="F271" s="80"/>
      <c r="G271" s="80"/>
      <c r="H271" s="80"/>
      <c r="I271" s="81"/>
      <c r="J271" s="79" t="s">
        <v>67</v>
      </c>
      <c r="K271" s="80"/>
      <c r="L271" s="80"/>
      <c r="M271" s="80"/>
      <c r="N271" s="81"/>
      <c r="O271" s="39" t="s">
        <v>48</v>
      </c>
      <c r="P271" s="39" t="s">
        <v>134</v>
      </c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</row>
    <row r="272" spans="1:200" ht="26.25" customHeight="1" x14ac:dyDescent="0.25">
      <c r="A272" s="40"/>
      <c r="B272" s="83"/>
      <c r="C272" s="38"/>
      <c r="D272" s="13">
        <v>70044</v>
      </c>
      <c r="E272" s="13">
        <v>48361</v>
      </c>
      <c r="F272" s="13">
        <v>62269</v>
      </c>
      <c r="G272" s="13">
        <v>55357</v>
      </c>
      <c r="H272" s="13">
        <v>55357</v>
      </c>
      <c r="I272" s="13">
        <v>55357</v>
      </c>
      <c r="J272" s="5">
        <v>500</v>
      </c>
      <c r="K272" s="5">
        <v>600</v>
      </c>
      <c r="L272" s="5">
        <v>600</v>
      </c>
      <c r="M272" s="5">
        <v>600</v>
      </c>
      <c r="N272" s="5">
        <v>500</v>
      </c>
      <c r="O272" s="40"/>
      <c r="P272" s="40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</row>
    <row r="273" spans="1:200" ht="63" customHeight="1" x14ac:dyDescent="0.25">
      <c r="A273" s="39">
        <v>47</v>
      </c>
      <c r="B273" s="82" t="s">
        <v>149</v>
      </c>
      <c r="C273" s="37" t="s">
        <v>151</v>
      </c>
      <c r="D273" s="79" t="s">
        <v>150</v>
      </c>
      <c r="E273" s="80"/>
      <c r="F273" s="80"/>
      <c r="G273" s="80"/>
      <c r="H273" s="80"/>
      <c r="I273" s="81"/>
      <c r="J273" s="79" t="s">
        <v>67</v>
      </c>
      <c r="K273" s="80"/>
      <c r="L273" s="80"/>
      <c r="M273" s="80"/>
      <c r="N273" s="81"/>
      <c r="O273" s="39" t="s">
        <v>48</v>
      </c>
      <c r="P273" s="39" t="s">
        <v>134</v>
      </c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</row>
    <row r="274" spans="1:200" ht="15.75" customHeight="1" x14ac:dyDescent="0.25">
      <c r="A274" s="40"/>
      <c r="B274" s="83"/>
      <c r="C274" s="38"/>
      <c r="D274" s="13">
        <v>98.3</v>
      </c>
      <c r="E274" s="13">
        <v>100</v>
      </c>
      <c r="F274" s="13">
        <v>100</v>
      </c>
      <c r="G274" s="13">
        <v>100</v>
      </c>
      <c r="H274" s="13">
        <v>100</v>
      </c>
      <c r="I274" s="13">
        <v>100</v>
      </c>
      <c r="J274" s="5">
        <v>12090.9</v>
      </c>
      <c r="K274" s="5">
        <v>11425</v>
      </c>
      <c r="L274" s="5">
        <v>10556.7</v>
      </c>
      <c r="M274" s="5">
        <v>9871.2000000000007</v>
      </c>
      <c r="N274" s="5">
        <v>10301</v>
      </c>
      <c r="O274" s="40"/>
      <c r="P274" s="40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</row>
    <row r="275" spans="1:200" ht="17.25" customHeight="1" x14ac:dyDescent="0.25">
      <c r="A275" s="39">
        <v>48</v>
      </c>
      <c r="B275" s="86" t="s">
        <v>152</v>
      </c>
      <c r="C275" s="37" t="s">
        <v>329</v>
      </c>
      <c r="D275" s="69" t="s">
        <v>154</v>
      </c>
      <c r="E275" s="70"/>
      <c r="F275" s="70"/>
      <c r="G275" s="70"/>
      <c r="H275" s="70"/>
      <c r="I275" s="71"/>
      <c r="J275" s="79" t="s">
        <v>53</v>
      </c>
      <c r="K275" s="80"/>
      <c r="L275" s="80"/>
      <c r="M275" s="80"/>
      <c r="N275" s="81"/>
      <c r="O275" s="44" t="s">
        <v>153</v>
      </c>
      <c r="P275" s="44" t="s">
        <v>134</v>
      </c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</row>
    <row r="276" spans="1:200" ht="12" customHeight="1" x14ac:dyDescent="0.25">
      <c r="A276" s="88"/>
      <c r="B276" s="126"/>
      <c r="C276" s="101"/>
      <c r="D276" s="103"/>
      <c r="E276" s="143"/>
      <c r="F276" s="143"/>
      <c r="G276" s="143"/>
      <c r="H276" s="143"/>
      <c r="I276" s="105"/>
      <c r="J276" s="13">
        <f>J278+J280+J282</f>
        <v>0</v>
      </c>
      <c r="K276" s="13">
        <f>K278+K280+K282</f>
        <v>0</v>
      </c>
      <c r="L276" s="13">
        <f>L278+L280+L282</f>
        <v>0</v>
      </c>
      <c r="M276" s="13">
        <f>M278+M280+M282</f>
        <v>0</v>
      </c>
      <c r="N276" s="13">
        <f>N278+N280+N282</f>
        <v>30215</v>
      </c>
      <c r="O276" s="44"/>
      <c r="P276" s="4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</row>
    <row r="277" spans="1:200" ht="15.75" customHeight="1" x14ac:dyDescent="0.25">
      <c r="A277" s="88"/>
      <c r="B277" s="126"/>
      <c r="C277" s="101"/>
      <c r="D277" s="103"/>
      <c r="E277" s="143"/>
      <c r="F277" s="143"/>
      <c r="G277" s="143"/>
      <c r="H277" s="143"/>
      <c r="I277" s="105"/>
      <c r="J277" s="79" t="s">
        <v>58</v>
      </c>
      <c r="K277" s="80"/>
      <c r="L277" s="80"/>
      <c r="M277" s="80"/>
      <c r="N277" s="81"/>
      <c r="O277" s="44"/>
      <c r="P277" s="4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</row>
    <row r="278" spans="1:200" ht="13.5" customHeight="1" x14ac:dyDescent="0.25">
      <c r="A278" s="88"/>
      <c r="B278" s="126"/>
      <c r="C278" s="101"/>
      <c r="D278" s="103"/>
      <c r="E278" s="143"/>
      <c r="F278" s="143"/>
      <c r="G278" s="143"/>
      <c r="H278" s="143"/>
      <c r="I278" s="105"/>
      <c r="J278" s="13">
        <v>0</v>
      </c>
      <c r="K278" s="13">
        <v>0</v>
      </c>
      <c r="L278" s="13">
        <v>0</v>
      </c>
      <c r="M278" s="13">
        <v>0</v>
      </c>
      <c r="N278" s="13">
        <v>6000</v>
      </c>
      <c r="O278" s="44"/>
      <c r="P278" s="4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</row>
    <row r="279" spans="1:200" ht="15.75" customHeight="1" x14ac:dyDescent="0.25">
      <c r="A279" s="88"/>
      <c r="B279" s="126"/>
      <c r="C279" s="101"/>
      <c r="D279" s="103"/>
      <c r="E279" s="143"/>
      <c r="F279" s="143"/>
      <c r="G279" s="143"/>
      <c r="H279" s="143"/>
      <c r="I279" s="105"/>
      <c r="J279" s="79" t="s">
        <v>68</v>
      </c>
      <c r="K279" s="80"/>
      <c r="L279" s="80"/>
      <c r="M279" s="80"/>
      <c r="N279" s="81"/>
      <c r="O279" s="44"/>
      <c r="P279" s="4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</row>
    <row r="280" spans="1:200" ht="14.25" customHeight="1" x14ac:dyDescent="0.25">
      <c r="A280" s="88"/>
      <c r="B280" s="126"/>
      <c r="C280" s="101"/>
      <c r="D280" s="72"/>
      <c r="E280" s="73"/>
      <c r="F280" s="73"/>
      <c r="G280" s="73"/>
      <c r="H280" s="73"/>
      <c r="I280" s="74"/>
      <c r="J280" s="13">
        <v>0</v>
      </c>
      <c r="K280" s="13">
        <v>0</v>
      </c>
      <c r="L280" s="13">
        <v>0</v>
      </c>
      <c r="M280" s="13">
        <v>0</v>
      </c>
      <c r="N280" s="13">
        <v>24000</v>
      </c>
      <c r="O280" s="44"/>
      <c r="P280" s="4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</row>
    <row r="281" spans="1:200" ht="15.75" customHeight="1" x14ac:dyDescent="0.25">
      <c r="A281" s="88"/>
      <c r="B281" s="126"/>
      <c r="C281" s="101"/>
      <c r="D281" s="41">
        <v>11</v>
      </c>
      <c r="E281" s="41">
        <v>0</v>
      </c>
      <c r="F281" s="41">
        <v>0</v>
      </c>
      <c r="G281" s="41">
        <v>0</v>
      </c>
      <c r="H281" s="41">
        <v>0</v>
      </c>
      <c r="I281" s="41">
        <v>216</v>
      </c>
      <c r="J281" s="79" t="s">
        <v>57</v>
      </c>
      <c r="K281" s="80"/>
      <c r="L281" s="80"/>
      <c r="M281" s="80"/>
      <c r="N281" s="81"/>
      <c r="O281" s="44"/>
      <c r="P281" s="4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</row>
    <row r="282" spans="1:200" ht="14.25" customHeight="1" x14ac:dyDescent="0.25">
      <c r="A282" s="40"/>
      <c r="B282" s="87"/>
      <c r="C282" s="38"/>
      <c r="D282" s="41"/>
      <c r="E282" s="41"/>
      <c r="F282" s="41"/>
      <c r="G282" s="41"/>
      <c r="H282" s="41"/>
      <c r="I282" s="41"/>
      <c r="J282" s="13">
        <v>0</v>
      </c>
      <c r="K282" s="13">
        <v>0</v>
      </c>
      <c r="L282" s="13">
        <v>0</v>
      </c>
      <c r="M282" s="13">
        <v>0</v>
      </c>
      <c r="N282" s="13">
        <v>215</v>
      </c>
      <c r="O282" s="44"/>
      <c r="P282" s="4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</row>
    <row r="283" spans="1:200" ht="18" customHeight="1" x14ac:dyDescent="0.25">
      <c r="A283" s="39">
        <v>49</v>
      </c>
      <c r="B283" s="86" t="s">
        <v>155</v>
      </c>
      <c r="C283" s="37" t="s">
        <v>156</v>
      </c>
      <c r="D283" s="69" t="s">
        <v>158</v>
      </c>
      <c r="E283" s="70"/>
      <c r="F283" s="70"/>
      <c r="G283" s="70"/>
      <c r="H283" s="70"/>
      <c r="I283" s="71"/>
      <c r="J283" s="127" t="s">
        <v>53</v>
      </c>
      <c r="K283" s="128"/>
      <c r="L283" s="128"/>
      <c r="M283" s="128"/>
      <c r="N283" s="129"/>
      <c r="O283" s="39">
        <v>2020</v>
      </c>
      <c r="P283" s="39" t="s">
        <v>134</v>
      </c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</row>
    <row r="284" spans="1:200" x14ac:dyDescent="0.25">
      <c r="A284" s="88"/>
      <c r="B284" s="126"/>
      <c r="C284" s="101"/>
      <c r="D284" s="103"/>
      <c r="E284" s="104"/>
      <c r="F284" s="104"/>
      <c r="G284" s="104"/>
      <c r="H284" s="104"/>
      <c r="I284" s="105"/>
      <c r="J284" s="5">
        <f>J286+J288+J290</f>
        <v>1888.3</v>
      </c>
      <c r="K284" s="5">
        <f>K286+K288+K290</f>
        <v>145.1</v>
      </c>
      <c r="L284" s="5">
        <f>L286+L288+L290</f>
        <v>145.1</v>
      </c>
      <c r="M284" s="5">
        <f>M286+M288+M290</f>
        <v>0</v>
      </c>
      <c r="N284" s="5">
        <f>N286+N288+N290</f>
        <v>0</v>
      </c>
      <c r="O284" s="88"/>
      <c r="P284" s="88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</row>
    <row r="285" spans="1:200" x14ac:dyDescent="0.25">
      <c r="A285" s="88"/>
      <c r="B285" s="126"/>
      <c r="C285" s="101"/>
      <c r="D285" s="103"/>
      <c r="E285" s="104"/>
      <c r="F285" s="104"/>
      <c r="G285" s="104"/>
      <c r="H285" s="104"/>
      <c r="I285" s="105"/>
      <c r="J285" s="79" t="s">
        <v>58</v>
      </c>
      <c r="K285" s="80"/>
      <c r="L285" s="80"/>
      <c r="M285" s="80"/>
      <c r="N285" s="81"/>
      <c r="O285" s="88"/>
      <c r="P285" s="88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</row>
    <row r="286" spans="1:200" x14ac:dyDescent="0.25">
      <c r="A286" s="88"/>
      <c r="B286" s="126"/>
      <c r="C286" s="101"/>
      <c r="D286" s="103"/>
      <c r="E286" s="104"/>
      <c r="F286" s="104"/>
      <c r="G286" s="104"/>
      <c r="H286" s="104"/>
      <c r="I286" s="105"/>
      <c r="J286" s="13">
        <v>230.7</v>
      </c>
      <c r="K286" s="13">
        <v>0</v>
      </c>
      <c r="L286" s="13">
        <v>0</v>
      </c>
      <c r="M286" s="13">
        <v>0</v>
      </c>
      <c r="N286" s="13">
        <v>0</v>
      </c>
      <c r="O286" s="88"/>
      <c r="P286" s="88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</row>
    <row r="287" spans="1:200" x14ac:dyDescent="0.25">
      <c r="A287" s="88"/>
      <c r="B287" s="126"/>
      <c r="C287" s="101"/>
      <c r="D287" s="72"/>
      <c r="E287" s="73"/>
      <c r="F287" s="73"/>
      <c r="G287" s="73"/>
      <c r="H287" s="73"/>
      <c r="I287" s="74"/>
      <c r="J287" s="79" t="s">
        <v>68</v>
      </c>
      <c r="K287" s="80"/>
      <c r="L287" s="80"/>
      <c r="M287" s="80"/>
      <c r="N287" s="81"/>
      <c r="O287" s="88"/>
      <c r="P287" s="88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</row>
    <row r="288" spans="1:200" x14ac:dyDescent="0.25">
      <c r="A288" s="88"/>
      <c r="B288" s="126"/>
      <c r="C288" s="101"/>
      <c r="D288" s="41">
        <v>1</v>
      </c>
      <c r="E288" s="41">
        <v>2</v>
      </c>
      <c r="F288" s="41" t="s">
        <v>296</v>
      </c>
      <c r="G288" s="41" t="s">
        <v>296</v>
      </c>
      <c r="H288" s="41" t="s">
        <v>137</v>
      </c>
      <c r="I288" s="41" t="s">
        <v>137</v>
      </c>
      <c r="J288" s="13">
        <v>1544.3</v>
      </c>
      <c r="K288" s="13">
        <v>0</v>
      </c>
      <c r="L288" s="13">
        <v>0</v>
      </c>
      <c r="M288" s="13">
        <v>0</v>
      </c>
      <c r="N288" s="13">
        <v>0</v>
      </c>
      <c r="O288" s="88"/>
      <c r="P288" s="88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</row>
    <row r="289" spans="1:200" x14ac:dyDescent="0.25">
      <c r="A289" s="88"/>
      <c r="B289" s="126"/>
      <c r="C289" s="101"/>
      <c r="D289" s="41"/>
      <c r="E289" s="41"/>
      <c r="F289" s="41"/>
      <c r="G289" s="41"/>
      <c r="H289" s="41"/>
      <c r="I289" s="41"/>
      <c r="J289" s="79" t="s">
        <v>57</v>
      </c>
      <c r="K289" s="80"/>
      <c r="L289" s="80"/>
      <c r="M289" s="80"/>
      <c r="N289" s="81"/>
      <c r="O289" s="88"/>
      <c r="P289" s="88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</row>
    <row r="290" spans="1:200" x14ac:dyDescent="0.25">
      <c r="A290" s="40"/>
      <c r="B290" s="87"/>
      <c r="C290" s="38"/>
      <c r="D290" s="41"/>
      <c r="E290" s="41"/>
      <c r="F290" s="41"/>
      <c r="G290" s="41"/>
      <c r="H290" s="41"/>
      <c r="I290" s="41"/>
      <c r="J290" s="13">
        <v>113.3</v>
      </c>
      <c r="K290" s="13">
        <v>145.1</v>
      </c>
      <c r="L290" s="13">
        <v>145.1</v>
      </c>
      <c r="M290" s="13">
        <v>0</v>
      </c>
      <c r="N290" s="13">
        <v>0</v>
      </c>
      <c r="O290" s="40"/>
      <c r="P290" s="40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</row>
    <row r="291" spans="1:200" ht="50.25" customHeight="1" x14ac:dyDescent="0.25">
      <c r="A291" s="39">
        <v>50</v>
      </c>
      <c r="B291" s="82" t="s">
        <v>157</v>
      </c>
      <c r="C291" s="37" t="s">
        <v>159</v>
      </c>
      <c r="D291" s="79" t="s">
        <v>303</v>
      </c>
      <c r="E291" s="80"/>
      <c r="F291" s="80"/>
      <c r="G291" s="80"/>
      <c r="H291" s="80"/>
      <c r="I291" s="81"/>
      <c r="J291" s="79" t="s">
        <v>67</v>
      </c>
      <c r="K291" s="80"/>
      <c r="L291" s="80"/>
      <c r="M291" s="80"/>
      <c r="N291" s="81"/>
      <c r="O291" s="39">
        <v>2020</v>
      </c>
      <c r="P291" s="39" t="s">
        <v>134</v>
      </c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</row>
    <row r="292" spans="1:200" x14ac:dyDescent="0.25">
      <c r="A292" s="40"/>
      <c r="B292" s="83"/>
      <c r="C292" s="38"/>
      <c r="D292" s="13" t="s">
        <v>296</v>
      </c>
      <c r="E292" s="13">
        <v>6</v>
      </c>
      <c r="F292" s="13" t="s">
        <v>296</v>
      </c>
      <c r="G292" s="13" t="s">
        <v>296</v>
      </c>
      <c r="H292" s="13" t="s">
        <v>296</v>
      </c>
      <c r="I292" s="13" t="s">
        <v>296</v>
      </c>
      <c r="J292" s="5">
        <v>3000</v>
      </c>
      <c r="K292" s="5">
        <v>0</v>
      </c>
      <c r="L292" s="5">
        <v>0</v>
      </c>
      <c r="M292" s="5">
        <v>0</v>
      </c>
      <c r="N292" s="5">
        <v>0</v>
      </c>
      <c r="O292" s="40"/>
      <c r="P292" s="40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</row>
    <row r="293" spans="1:200" ht="16.5" customHeight="1" x14ac:dyDescent="0.25">
      <c r="A293" s="39">
        <v>51</v>
      </c>
      <c r="B293" s="86" t="s">
        <v>160</v>
      </c>
      <c r="C293" s="37" t="s">
        <v>161</v>
      </c>
      <c r="D293" s="69" t="s">
        <v>165</v>
      </c>
      <c r="E293" s="70"/>
      <c r="F293" s="70"/>
      <c r="G293" s="70"/>
      <c r="H293" s="70"/>
      <c r="I293" s="71"/>
      <c r="J293" s="127" t="s">
        <v>53</v>
      </c>
      <c r="K293" s="128"/>
      <c r="L293" s="128"/>
      <c r="M293" s="128"/>
      <c r="N293" s="129"/>
      <c r="O293" s="39" t="s">
        <v>48</v>
      </c>
      <c r="P293" s="39" t="s">
        <v>134</v>
      </c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</row>
    <row r="294" spans="1:200" ht="15.75" customHeight="1" x14ac:dyDescent="0.25">
      <c r="A294" s="88"/>
      <c r="B294" s="126"/>
      <c r="C294" s="101"/>
      <c r="D294" s="103"/>
      <c r="E294" s="104"/>
      <c r="F294" s="104"/>
      <c r="G294" s="104"/>
      <c r="H294" s="104"/>
      <c r="I294" s="105"/>
      <c r="J294" s="5">
        <f>J296+J298+J300+J302</f>
        <v>115369.2</v>
      </c>
      <c r="K294" s="5">
        <f>K296+K298+K300+K302</f>
        <v>62066.5</v>
      </c>
      <c r="L294" s="5">
        <f>L296+L298+L300+L302</f>
        <v>61980.6</v>
      </c>
      <c r="M294" s="5">
        <f>M296+M298+M300+M302</f>
        <v>76682.200000000012</v>
      </c>
      <c r="N294" s="5">
        <f>N296+N298+N300+N302</f>
        <v>48000</v>
      </c>
      <c r="O294" s="88"/>
      <c r="P294" s="88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</row>
    <row r="295" spans="1:200" ht="15.75" customHeight="1" x14ac:dyDescent="0.25">
      <c r="A295" s="88"/>
      <c r="B295" s="126"/>
      <c r="C295" s="101"/>
      <c r="D295" s="103"/>
      <c r="E295" s="104"/>
      <c r="F295" s="104"/>
      <c r="G295" s="104"/>
      <c r="H295" s="104"/>
      <c r="I295" s="105"/>
      <c r="J295" s="79" t="s">
        <v>58</v>
      </c>
      <c r="K295" s="80"/>
      <c r="L295" s="80"/>
      <c r="M295" s="80"/>
      <c r="N295" s="81"/>
      <c r="O295" s="88"/>
      <c r="P295" s="88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</row>
    <row r="296" spans="1:200" ht="13.5" customHeight="1" x14ac:dyDescent="0.25">
      <c r="A296" s="88"/>
      <c r="B296" s="126"/>
      <c r="C296" s="101"/>
      <c r="D296" s="103"/>
      <c r="E296" s="104"/>
      <c r="F296" s="104"/>
      <c r="G296" s="104"/>
      <c r="H296" s="104"/>
      <c r="I296" s="105"/>
      <c r="J296" s="13">
        <v>3405.6</v>
      </c>
      <c r="K296" s="13">
        <v>2348.6999999999998</v>
      </c>
      <c r="L296" s="13">
        <v>2262.8000000000002</v>
      </c>
      <c r="M296" s="13">
        <v>2490.4</v>
      </c>
      <c r="N296" s="13">
        <v>12000</v>
      </c>
      <c r="O296" s="88"/>
      <c r="P296" s="88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</row>
    <row r="297" spans="1:200" ht="15.75" customHeight="1" x14ac:dyDescent="0.25">
      <c r="A297" s="88"/>
      <c r="B297" s="126"/>
      <c r="C297" s="101"/>
      <c r="D297" s="103"/>
      <c r="E297" s="104"/>
      <c r="F297" s="104"/>
      <c r="G297" s="104"/>
      <c r="H297" s="104"/>
      <c r="I297" s="105"/>
      <c r="J297" s="79" t="s">
        <v>68</v>
      </c>
      <c r="K297" s="80"/>
      <c r="L297" s="80"/>
      <c r="M297" s="80"/>
      <c r="N297" s="81"/>
      <c r="O297" s="88"/>
      <c r="P297" s="88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</row>
    <row r="298" spans="1:200" ht="14.25" customHeight="1" x14ac:dyDescent="0.25">
      <c r="A298" s="88"/>
      <c r="B298" s="126"/>
      <c r="C298" s="101"/>
      <c r="D298" s="72"/>
      <c r="E298" s="73"/>
      <c r="F298" s="73"/>
      <c r="G298" s="73"/>
      <c r="H298" s="73"/>
      <c r="I298" s="74"/>
      <c r="J298" s="13">
        <v>36907.1</v>
      </c>
      <c r="K298" s="13">
        <v>29161.3</v>
      </c>
      <c r="L298" s="13">
        <v>29161.3</v>
      </c>
      <c r="M298" s="13">
        <v>29885</v>
      </c>
      <c r="N298" s="13">
        <v>36000</v>
      </c>
      <c r="O298" s="88"/>
      <c r="P298" s="88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</row>
    <row r="299" spans="1:200" ht="15.75" customHeight="1" x14ac:dyDescent="0.25">
      <c r="A299" s="88"/>
      <c r="B299" s="126"/>
      <c r="C299" s="101"/>
      <c r="D299" s="41">
        <v>1</v>
      </c>
      <c r="E299" s="41">
        <v>4</v>
      </c>
      <c r="F299" s="41">
        <v>10</v>
      </c>
      <c r="G299" s="41">
        <v>6</v>
      </c>
      <c r="H299" s="41">
        <v>3</v>
      </c>
      <c r="I299" s="41">
        <v>1</v>
      </c>
      <c r="J299" s="79" t="s">
        <v>112</v>
      </c>
      <c r="K299" s="80"/>
      <c r="L299" s="80"/>
      <c r="M299" s="80"/>
      <c r="N299" s="81"/>
      <c r="O299" s="88"/>
      <c r="P299" s="88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</row>
    <row r="300" spans="1:200" ht="13.5" customHeight="1" x14ac:dyDescent="0.25">
      <c r="A300" s="88"/>
      <c r="B300" s="126"/>
      <c r="C300" s="101"/>
      <c r="D300" s="41"/>
      <c r="E300" s="41"/>
      <c r="F300" s="41"/>
      <c r="G300" s="41"/>
      <c r="H300" s="41"/>
      <c r="I300" s="41"/>
      <c r="J300" s="13">
        <v>75056.5</v>
      </c>
      <c r="K300" s="13">
        <v>30556.5</v>
      </c>
      <c r="L300" s="13">
        <v>30556.5</v>
      </c>
      <c r="M300" s="13">
        <v>44306.8</v>
      </c>
      <c r="N300" s="13">
        <v>0</v>
      </c>
      <c r="O300" s="88"/>
      <c r="P300" s="88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</row>
    <row r="301" spans="1:200" ht="15.75" customHeight="1" x14ac:dyDescent="0.25">
      <c r="A301" s="88"/>
      <c r="B301" s="126"/>
      <c r="C301" s="101"/>
      <c r="D301" s="41"/>
      <c r="E301" s="41"/>
      <c r="F301" s="41"/>
      <c r="G301" s="41"/>
      <c r="H301" s="41"/>
      <c r="I301" s="41"/>
      <c r="J301" s="79" t="s">
        <v>57</v>
      </c>
      <c r="K301" s="80"/>
      <c r="L301" s="80"/>
      <c r="M301" s="80"/>
      <c r="N301" s="81"/>
      <c r="O301" s="88"/>
      <c r="P301" s="88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</row>
    <row r="302" spans="1:200" ht="13.5" customHeight="1" x14ac:dyDescent="0.25">
      <c r="A302" s="40"/>
      <c r="B302" s="87"/>
      <c r="C302" s="38"/>
      <c r="D302" s="41"/>
      <c r="E302" s="41"/>
      <c r="F302" s="41"/>
      <c r="G302" s="41"/>
      <c r="H302" s="41"/>
      <c r="I302" s="41"/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40"/>
      <c r="P302" s="40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</row>
    <row r="303" spans="1:200" ht="17.25" customHeight="1" x14ac:dyDescent="0.25">
      <c r="A303" s="34">
        <v>52</v>
      </c>
      <c r="B303" s="225" t="s">
        <v>162</v>
      </c>
      <c r="C303" s="228" t="s">
        <v>163</v>
      </c>
      <c r="D303" s="69" t="s">
        <v>164</v>
      </c>
      <c r="E303" s="70"/>
      <c r="F303" s="70"/>
      <c r="G303" s="70"/>
      <c r="H303" s="70"/>
      <c r="I303" s="71"/>
      <c r="J303" s="127" t="s">
        <v>53</v>
      </c>
      <c r="K303" s="128"/>
      <c r="L303" s="128"/>
      <c r="M303" s="128"/>
      <c r="N303" s="129"/>
      <c r="O303" s="39">
        <v>2024</v>
      </c>
      <c r="P303" s="39" t="s">
        <v>134</v>
      </c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</row>
    <row r="304" spans="1:200" ht="15.75" customHeight="1" x14ac:dyDescent="0.25">
      <c r="A304" s="35"/>
      <c r="B304" s="226"/>
      <c r="C304" s="229"/>
      <c r="D304" s="103"/>
      <c r="E304" s="104"/>
      <c r="F304" s="104"/>
      <c r="G304" s="104"/>
      <c r="H304" s="104"/>
      <c r="I304" s="105"/>
      <c r="J304" s="5">
        <f>J306+J308+J310</f>
        <v>0</v>
      </c>
      <c r="K304" s="5">
        <f>K306+K308+K310</f>
        <v>0</v>
      </c>
      <c r="L304" s="5">
        <f>L306+L308+L310</f>
        <v>0</v>
      </c>
      <c r="M304" s="5">
        <f>M306+M308+M310</f>
        <v>0</v>
      </c>
      <c r="N304" s="5">
        <f>N306+N308+N310</f>
        <v>11520.3</v>
      </c>
      <c r="O304" s="88"/>
      <c r="P304" s="88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</row>
    <row r="305" spans="1:200" ht="15.75" customHeight="1" x14ac:dyDescent="0.25">
      <c r="A305" s="35"/>
      <c r="B305" s="226"/>
      <c r="C305" s="229"/>
      <c r="D305" s="103"/>
      <c r="E305" s="104"/>
      <c r="F305" s="104"/>
      <c r="G305" s="104"/>
      <c r="H305" s="104"/>
      <c r="I305" s="105"/>
      <c r="J305" s="79" t="s">
        <v>58</v>
      </c>
      <c r="K305" s="80"/>
      <c r="L305" s="80"/>
      <c r="M305" s="80"/>
      <c r="N305" s="81"/>
      <c r="O305" s="88"/>
      <c r="P305" s="88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</row>
    <row r="306" spans="1:200" ht="15.75" customHeight="1" x14ac:dyDescent="0.25">
      <c r="A306" s="35"/>
      <c r="B306" s="226"/>
      <c r="C306" s="229"/>
      <c r="D306" s="103"/>
      <c r="E306" s="104"/>
      <c r="F306" s="104"/>
      <c r="G306" s="104"/>
      <c r="H306" s="104"/>
      <c r="I306" s="105"/>
      <c r="J306" s="13">
        <v>0</v>
      </c>
      <c r="K306" s="13">
        <v>0</v>
      </c>
      <c r="L306" s="13">
        <v>0</v>
      </c>
      <c r="M306" s="13">
        <v>0</v>
      </c>
      <c r="N306" s="13">
        <v>918.3</v>
      </c>
      <c r="O306" s="88"/>
      <c r="P306" s="88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</row>
    <row r="307" spans="1:200" ht="15.75" customHeight="1" x14ac:dyDescent="0.25">
      <c r="A307" s="35"/>
      <c r="B307" s="226"/>
      <c r="C307" s="229"/>
      <c r="D307" s="103"/>
      <c r="E307" s="104"/>
      <c r="F307" s="104"/>
      <c r="G307" s="104"/>
      <c r="H307" s="104"/>
      <c r="I307" s="105"/>
      <c r="J307" s="79" t="s">
        <v>68</v>
      </c>
      <c r="K307" s="80"/>
      <c r="L307" s="80"/>
      <c r="M307" s="80"/>
      <c r="N307" s="81"/>
      <c r="O307" s="88"/>
      <c r="P307" s="88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</row>
    <row r="308" spans="1:200" ht="15.75" customHeight="1" x14ac:dyDescent="0.25">
      <c r="A308" s="35"/>
      <c r="B308" s="226"/>
      <c r="C308" s="229"/>
      <c r="D308" s="72"/>
      <c r="E308" s="73"/>
      <c r="F308" s="73"/>
      <c r="G308" s="73"/>
      <c r="H308" s="73"/>
      <c r="I308" s="74"/>
      <c r="J308" s="13">
        <v>0</v>
      </c>
      <c r="K308" s="13">
        <v>0</v>
      </c>
      <c r="L308" s="13">
        <v>0</v>
      </c>
      <c r="M308" s="13">
        <v>0</v>
      </c>
      <c r="N308" s="13">
        <v>5022</v>
      </c>
      <c r="O308" s="88"/>
      <c r="P308" s="88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</row>
    <row r="309" spans="1:200" ht="15.75" customHeight="1" x14ac:dyDescent="0.25">
      <c r="A309" s="35"/>
      <c r="B309" s="226"/>
      <c r="C309" s="229"/>
      <c r="D309" s="41">
        <v>100</v>
      </c>
      <c r="E309" s="41">
        <v>100</v>
      </c>
      <c r="F309" s="41">
        <v>100</v>
      </c>
      <c r="G309" s="41">
        <v>100</v>
      </c>
      <c r="H309" s="41">
        <v>100</v>
      </c>
      <c r="I309" s="41">
        <v>100</v>
      </c>
      <c r="J309" s="79" t="s">
        <v>57</v>
      </c>
      <c r="K309" s="80"/>
      <c r="L309" s="80"/>
      <c r="M309" s="80"/>
      <c r="N309" s="81"/>
      <c r="O309" s="88"/>
      <c r="P309" s="88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</row>
    <row r="310" spans="1:200" ht="15.75" customHeight="1" x14ac:dyDescent="0.25">
      <c r="A310" s="36"/>
      <c r="B310" s="227"/>
      <c r="C310" s="230"/>
      <c r="D310" s="41"/>
      <c r="E310" s="41"/>
      <c r="F310" s="41"/>
      <c r="G310" s="41"/>
      <c r="H310" s="41"/>
      <c r="I310" s="41"/>
      <c r="J310" s="13">
        <v>0</v>
      </c>
      <c r="K310" s="13">
        <v>0</v>
      </c>
      <c r="L310" s="13">
        <v>0</v>
      </c>
      <c r="M310" s="13">
        <v>0</v>
      </c>
      <c r="N310" s="13">
        <v>5580</v>
      </c>
      <c r="O310" s="40"/>
      <c r="P310" s="40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</row>
    <row r="311" spans="1:200" ht="64.5" customHeight="1" x14ac:dyDescent="0.25">
      <c r="A311" s="39">
        <v>53</v>
      </c>
      <c r="B311" s="82" t="s">
        <v>166</v>
      </c>
      <c r="C311" s="37" t="s">
        <v>167</v>
      </c>
      <c r="D311" s="79" t="s">
        <v>171</v>
      </c>
      <c r="E311" s="80"/>
      <c r="F311" s="80"/>
      <c r="G311" s="80"/>
      <c r="H311" s="80"/>
      <c r="I311" s="81"/>
      <c r="J311" s="79" t="s">
        <v>67</v>
      </c>
      <c r="K311" s="80"/>
      <c r="L311" s="80"/>
      <c r="M311" s="80"/>
      <c r="N311" s="81"/>
      <c r="O311" s="39" t="s">
        <v>48</v>
      </c>
      <c r="P311" s="39" t="s">
        <v>134</v>
      </c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</row>
    <row r="312" spans="1:200" ht="15.75" customHeight="1" x14ac:dyDescent="0.25">
      <c r="A312" s="40"/>
      <c r="B312" s="83"/>
      <c r="C312" s="38"/>
      <c r="D312" s="13">
        <v>58.8</v>
      </c>
      <c r="E312" s="13">
        <v>58</v>
      </c>
      <c r="F312" s="13">
        <v>58</v>
      </c>
      <c r="G312" s="13">
        <v>58</v>
      </c>
      <c r="H312" s="13">
        <v>58</v>
      </c>
      <c r="I312" s="13">
        <v>58</v>
      </c>
      <c r="J312" s="5">
        <v>1196.7</v>
      </c>
      <c r="K312" s="5">
        <v>500</v>
      </c>
      <c r="L312" s="5">
        <v>772</v>
      </c>
      <c r="M312" s="5">
        <v>772</v>
      </c>
      <c r="N312" s="5">
        <v>1364.6</v>
      </c>
      <c r="O312" s="40"/>
      <c r="P312" s="40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</row>
    <row r="313" spans="1:200" ht="19.5" customHeight="1" x14ac:dyDescent="0.25">
      <c r="A313" s="39">
        <v>54</v>
      </c>
      <c r="B313" s="82" t="s">
        <v>168</v>
      </c>
      <c r="C313" s="37" t="s">
        <v>330</v>
      </c>
      <c r="D313" s="69" t="s">
        <v>172</v>
      </c>
      <c r="E313" s="70"/>
      <c r="F313" s="70"/>
      <c r="G313" s="70"/>
      <c r="H313" s="70"/>
      <c r="I313" s="71"/>
      <c r="J313" s="127" t="s">
        <v>53</v>
      </c>
      <c r="K313" s="128"/>
      <c r="L313" s="128"/>
      <c r="M313" s="128"/>
      <c r="N313" s="129"/>
      <c r="O313" s="39" t="s">
        <v>120</v>
      </c>
      <c r="P313" s="39" t="s">
        <v>134</v>
      </c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</row>
    <row r="314" spans="1:200" x14ac:dyDescent="0.25">
      <c r="A314" s="88"/>
      <c r="B314" s="102"/>
      <c r="C314" s="101"/>
      <c r="D314" s="103"/>
      <c r="E314" s="104"/>
      <c r="F314" s="104"/>
      <c r="G314" s="104"/>
      <c r="H314" s="104"/>
      <c r="I314" s="105"/>
      <c r="J314" s="5">
        <f>J316+J318</f>
        <v>179032</v>
      </c>
      <c r="K314" s="5">
        <f>K316+K318</f>
        <v>39401.5</v>
      </c>
      <c r="L314" s="5">
        <f>L316+L318</f>
        <v>43658.7</v>
      </c>
      <c r="M314" s="5">
        <f>M316+M318</f>
        <v>35340.699999999997</v>
      </c>
      <c r="N314" s="5">
        <f>N316+N318</f>
        <v>0</v>
      </c>
      <c r="O314" s="88"/>
      <c r="P314" s="88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</row>
    <row r="315" spans="1:200" x14ac:dyDescent="0.25">
      <c r="A315" s="88"/>
      <c r="B315" s="102"/>
      <c r="C315" s="101"/>
      <c r="D315" s="103"/>
      <c r="E315" s="104"/>
      <c r="F315" s="104"/>
      <c r="G315" s="104"/>
      <c r="H315" s="104"/>
      <c r="I315" s="105"/>
      <c r="J315" s="79" t="s">
        <v>58</v>
      </c>
      <c r="K315" s="80"/>
      <c r="L315" s="80"/>
      <c r="M315" s="80"/>
      <c r="N315" s="81"/>
      <c r="O315" s="88"/>
      <c r="P315" s="88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</row>
    <row r="316" spans="1:200" x14ac:dyDescent="0.25">
      <c r="A316" s="88"/>
      <c r="B316" s="102"/>
      <c r="C316" s="101"/>
      <c r="D316" s="72"/>
      <c r="E316" s="73"/>
      <c r="F316" s="73"/>
      <c r="G316" s="73"/>
      <c r="H316" s="73"/>
      <c r="I316" s="74"/>
      <c r="J316" s="13">
        <v>24073.7</v>
      </c>
      <c r="K316" s="13">
        <v>5123.1000000000004</v>
      </c>
      <c r="L316" s="13">
        <v>5676</v>
      </c>
      <c r="M316" s="13">
        <v>4594.6000000000004</v>
      </c>
      <c r="N316" s="13">
        <v>0</v>
      </c>
      <c r="O316" s="88"/>
      <c r="P316" s="88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</row>
    <row r="317" spans="1:200" x14ac:dyDescent="0.25">
      <c r="A317" s="88"/>
      <c r="B317" s="102"/>
      <c r="C317" s="101"/>
      <c r="D317" s="41">
        <v>0.105</v>
      </c>
      <c r="E317" s="41">
        <v>0.104</v>
      </c>
      <c r="F317" s="41">
        <v>0.104</v>
      </c>
      <c r="G317" s="41">
        <v>0.104</v>
      </c>
      <c r="H317" s="41">
        <v>0.104</v>
      </c>
      <c r="I317" s="41">
        <v>0.104</v>
      </c>
      <c r="J317" s="79" t="s">
        <v>68</v>
      </c>
      <c r="K317" s="80"/>
      <c r="L317" s="80"/>
      <c r="M317" s="80"/>
      <c r="N317" s="81"/>
      <c r="O317" s="88"/>
      <c r="P317" s="88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</row>
    <row r="318" spans="1:200" x14ac:dyDescent="0.25">
      <c r="A318" s="40"/>
      <c r="B318" s="83"/>
      <c r="C318" s="38"/>
      <c r="D318" s="41"/>
      <c r="E318" s="41"/>
      <c r="F318" s="41"/>
      <c r="G318" s="41"/>
      <c r="H318" s="41"/>
      <c r="I318" s="41"/>
      <c r="J318" s="13">
        <v>154958.29999999999</v>
      </c>
      <c r="K318" s="13">
        <v>34278.400000000001</v>
      </c>
      <c r="L318" s="13">
        <v>37982.699999999997</v>
      </c>
      <c r="M318" s="13">
        <v>30746.1</v>
      </c>
      <c r="N318" s="13">
        <v>0</v>
      </c>
      <c r="O318" s="40"/>
      <c r="P318" s="40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</row>
    <row r="319" spans="1:200" ht="30" customHeight="1" x14ac:dyDescent="0.25">
      <c r="A319" s="39">
        <v>55</v>
      </c>
      <c r="B319" s="82" t="s">
        <v>169</v>
      </c>
      <c r="C319" s="37" t="s">
        <v>170</v>
      </c>
      <c r="D319" s="79" t="s">
        <v>173</v>
      </c>
      <c r="E319" s="80"/>
      <c r="F319" s="80"/>
      <c r="G319" s="80"/>
      <c r="H319" s="80"/>
      <c r="I319" s="81"/>
      <c r="J319" s="79" t="s">
        <v>67</v>
      </c>
      <c r="K319" s="80"/>
      <c r="L319" s="80"/>
      <c r="M319" s="80"/>
      <c r="N319" s="81"/>
      <c r="O319" s="39" t="s">
        <v>48</v>
      </c>
      <c r="P319" s="39" t="s">
        <v>134</v>
      </c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</row>
    <row r="320" spans="1:200" x14ac:dyDescent="0.25">
      <c r="A320" s="40"/>
      <c r="B320" s="83"/>
      <c r="C320" s="38"/>
      <c r="D320" s="13">
        <v>143550</v>
      </c>
      <c r="E320" s="13">
        <v>143550</v>
      </c>
      <c r="F320" s="13">
        <v>143550</v>
      </c>
      <c r="G320" s="13">
        <v>143550</v>
      </c>
      <c r="H320" s="13">
        <v>143550</v>
      </c>
      <c r="I320" s="13">
        <v>143550</v>
      </c>
      <c r="J320" s="5">
        <v>19843.599999999999</v>
      </c>
      <c r="K320" s="5">
        <v>18000</v>
      </c>
      <c r="L320" s="5">
        <v>16632</v>
      </c>
      <c r="M320" s="5">
        <v>15552</v>
      </c>
      <c r="N320" s="5">
        <v>8913.9</v>
      </c>
      <c r="O320" s="40"/>
      <c r="P320" s="40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</row>
    <row r="321" spans="1:200" ht="15.75" customHeight="1" x14ac:dyDescent="0.25">
      <c r="A321" s="39">
        <v>56</v>
      </c>
      <c r="B321" s="82" t="s">
        <v>245</v>
      </c>
      <c r="C321" s="37" t="s">
        <v>309</v>
      </c>
      <c r="D321" s="69" t="s">
        <v>62</v>
      </c>
      <c r="E321" s="70"/>
      <c r="F321" s="70"/>
      <c r="G321" s="70"/>
      <c r="H321" s="70"/>
      <c r="I321" s="71"/>
      <c r="J321" s="79" t="s">
        <v>53</v>
      </c>
      <c r="K321" s="80"/>
      <c r="L321" s="80"/>
      <c r="M321" s="80"/>
      <c r="N321" s="81"/>
      <c r="O321" s="39" t="s">
        <v>61</v>
      </c>
      <c r="P321" s="42" t="s">
        <v>176</v>
      </c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</row>
    <row r="322" spans="1:200" ht="15.75" customHeight="1" x14ac:dyDescent="0.25">
      <c r="A322" s="88"/>
      <c r="B322" s="102"/>
      <c r="C322" s="101"/>
      <c r="D322" s="103"/>
      <c r="E322" s="104"/>
      <c r="F322" s="104"/>
      <c r="G322" s="104"/>
      <c r="H322" s="104"/>
      <c r="I322" s="105"/>
      <c r="J322" s="5">
        <f>J324+J326</f>
        <v>3050.77</v>
      </c>
      <c r="K322" s="5">
        <f>K324+K326</f>
        <v>4469.0599999999995</v>
      </c>
      <c r="L322" s="5">
        <f>L324+L326</f>
        <v>4407.13</v>
      </c>
      <c r="M322" s="5">
        <f>M324+M326</f>
        <v>0</v>
      </c>
      <c r="N322" s="5">
        <f>N324+N326</f>
        <v>0</v>
      </c>
      <c r="O322" s="88"/>
      <c r="P322" s="139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</row>
    <row r="323" spans="1:200" ht="15.75" customHeight="1" x14ac:dyDescent="0.25">
      <c r="A323" s="88"/>
      <c r="B323" s="102"/>
      <c r="C323" s="101"/>
      <c r="D323" s="103"/>
      <c r="E323" s="104"/>
      <c r="F323" s="104"/>
      <c r="G323" s="104"/>
      <c r="H323" s="104"/>
      <c r="I323" s="105"/>
      <c r="J323" s="79" t="s">
        <v>177</v>
      </c>
      <c r="K323" s="80"/>
      <c r="L323" s="80"/>
      <c r="M323" s="80"/>
      <c r="N323" s="81"/>
      <c r="O323" s="88"/>
      <c r="P323" s="139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</row>
    <row r="324" spans="1:200" ht="15.75" customHeight="1" x14ac:dyDescent="0.25">
      <c r="A324" s="88"/>
      <c r="B324" s="102"/>
      <c r="C324" s="101"/>
      <c r="D324" s="72"/>
      <c r="E324" s="73"/>
      <c r="F324" s="73"/>
      <c r="G324" s="73"/>
      <c r="H324" s="73"/>
      <c r="I324" s="74"/>
      <c r="J324" s="13">
        <v>3050.77</v>
      </c>
      <c r="K324" s="13">
        <v>3000</v>
      </c>
      <c r="L324" s="13">
        <v>3000</v>
      </c>
      <c r="M324" s="13">
        <v>0</v>
      </c>
      <c r="N324" s="13">
        <v>0</v>
      </c>
      <c r="O324" s="88"/>
      <c r="P324" s="139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</row>
    <row r="325" spans="1:200" ht="15.75" customHeight="1" x14ac:dyDescent="0.25">
      <c r="A325" s="88"/>
      <c r="B325" s="102"/>
      <c r="C325" s="101"/>
      <c r="D325" s="42">
        <v>14</v>
      </c>
      <c r="E325" s="42">
        <v>7</v>
      </c>
      <c r="F325" s="42">
        <v>10</v>
      </c>
      <c r="G325" s="42">
        <v>10</v>
      </c>
      <c r="H325" s="42">
        <v>0</v>
      </c>
      <c r="I325" s="42">
        <v>0</v>
      </c>
      <c r="J325" s="79" t="s">
        <v>112</v>
      </c>
      <c r="K325" s="80"/>
      <c r="L325" s="80"/>
      <c r="M325" s="80"/>
      <c r="N325" s="81"/>
      <c r="O325" s="88"/>
      <c r="P325" s="139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</row>
    <row r="326" spans="1:200" ht="15.75" customHeight="1" x14ac:dyDescent="0.25">
      <c r="A326" s="40"/>
      <c r="B326" s="83"/>
      <c r="C326" s="38"/>
      <c r="D326" s="43"/>
      <c r="E326" s="43"/>
      <c r="F326" s="43"/>
      <c r="G326" s="43"/>
      <c r="H326" s="43"/>
      <c r="I326" s="43"/>
      <c r="J326" s="13">
        <v>0</v>
      </c>
      <c r="K326" s="13">
        <v>1469.06</v>
      </c>
      <c r="L326" s="13">
        <v>1407.13</v>
      </c>
      <c r="M326" s="13">
        <v>0</v>
      </c>
      <c r="N326" s="13">
        <v>0</v>
      </c>
      <c r="O326" s="40"/>
      <c r="P326" s="139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</row>
    <row r="327" spans="1:200" ht="15.75" customHeight="1" x14ac:dyDescent="0.25">
      <c r="A327" s="39">
        <v>57</v>
      </c>
      <c r="B327" s="86" t="s">
        <v>246</v>
      </c>
      <c r="C327" s="84" t="s">
        <v>178</v>
      </c>
      <c r="D327" s="69" t="s">
        <v>179</v>
      </c>
      <c r="E327" s="70"/>
      <c r="F327" s="70"/>
      <c r="G327" s="70"/>
      <c r="H327" s="70"/>
      <c r="I327" s="71"/>
      <c r="J327" s="127" t="s">
        <v>53</v>
      </c>
      <c r="K327" s="128"/>
      <c r="L327" s="128"/>
      <c r="M327" s="128"/>
      <c r="N327" s="129"/>
      <c r="O327" s="39" t="s">
        <v>61</v>
      </c>
      <c r="P327" s="139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</row>
    <row r="328" spans="1:200" ht="15.75" customHeight="1" x14ac:dyDescent="0.25">
      <c r="A328" s="88"/>
      <c r="B328" s="126"/>
      <c r="C328" s="142"/>
      <c r="D328" s="103"/>
      <c r="E328" s="104"/>
      <c r="F328" s="104"/>
      <c r="G328" s="104"/>
      <c r="H328" s="104"/>
      <c r="I328" s="105"/>
      <c r="J328" s="5">
        <f>J330+J332+J334</f>
        <v>111173.31</v>
      </c>
      <c r="K328" s="5">
        <f>K330+K332+K334</f>
        <v>15887.59</v>
      </c>
      <c r="L328" s="5">
        <f>L330+L332+L334</f>
        <v>2534.15</v>
      </c>
      <c r="M328" s="5">
        <f>M330+M332+M334</f>
        <v>0</v>
      </c>
      <c r="N328" s="5">
        <f>N330+N332+N334</f>
        <v>0</v>
      </c>
      <c r="O328" s="88"/>
      <c r="P328" s="139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</row>
    <row r="329" spans="1:200" ht="15.75" customHeight="1" x14ac:dyDescent="0.25">
      <c r="A329" s="88"/>
      <c r="B329" s="126"/>
      <c r="C329" s="142"/>
      <c r="D329" s="103"/>
      <c r="E329" s="104"/>
      <c r="F329" s="104"/>
      <c r="G329" s="104"/>
      <c r="H329" s="104"/>
      <c r="I329" s="105"/>
      <c r="J329" s="79" t="s">
        <v>58</v>
      </c>
      <c r="K329" s="80"/>
      <c r="L329" s="80"/>
      <c r="M329" s="80"/>
      <c r="N329" s="81"/>
      <c r="O329" s="88"/>
      <c r="P329" s="139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</row>
    <row r="330" spans="1:200" ht="15.75" customHeight="1" x14ac:dyDescent="0.25">
      <c r="A330" s="88"/>
      <c r="B330" s="126"/>
      <c r="C330" s="142"/>
      <c r="D330" s="103"/>
      <c r="E330" s="104"/>
      <c r="F330" s="104"/>
      <c r="G330" s="104"/>
      <c r="H330" s="104"/>
      <c r="I330" s="105"/>
      <c r="J330" s="13">
        <v>37622</v>
      </c>
      <c r="K330" s="13">
        <v>0</v>
      </c>
      <c r="L330" s="13">
        <v>0</v>
      </c>
      <c r="M330" s="13">
        <v>0</v>
      </c>
      <c r="N330" s="13">
        <v>0</v>
      </c>
      <c r="O330" s="88"/>
      <c r="P330" s="139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</row>
    <row r="331" spans="1:200" ht="15.75" customHeight="1" x14ac:dyDescent="0.25">
      <c r="A331" s="88"/>
      <c r="B331" s="126"/>
      <c r="C331" s="142"/>
      <c r="D331" s="103"/>
      <c r="E331" s="104"/>
      <c r="F331" s="104"/>
      <c r="G331" s="104"/>
      <c r="H331" s="104"/>
      <c r="I331" s="105"/>
      <c r="J331" s="79" t="s">
        <v>68</v>
      </c>
      <c r="K331" s="80"/>
      <c r="L331" s="80"/>
      <c r="M331" s="80"/>
      <c r="N331" s="81"/>
      <c r="O331" s="88"/>
      <c r="P331" s="139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</row>
    <row r="332" spans="1:200" ht="15.75" customHeight="1" x14ac:dyDescent="0.25">
      <c r="A332" s="88"/>
      <c r="B332" s="126"/>
      <c r="C332" s="142"/>
      <c r="D332" s="72"/>
      <c r="E332" s="73"/>
      <c r="F332" s="73"/>
      <c r="G332" s="73"/>
      <c r="H332" s="73"/>
      <c r="I332" s="74"/>
      <c r="J332" s="13">
        <v>12985.13</v>
      </c>
      <c r="K332" s="13">
        <v>6348.73</v>
      </c>
      <c r="L332" s="13">
        <v>2534.15</v>
      </c>
      <c r="M332" s="13">
        <v>0</v>
      </c>
      <c r="N332" s="13">
        <v>0</v>
      </c>
      <c r="O332" s="40"/>
      <c r="P332" s="43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</row>
    <row r="333" spans="1:200" ht="15.75" customHeight="1" x14ac:dyDescent="0.25">
      <c r="A333" s="88"/>
      <c r="B333" s="126"/>
      <c r="C333" s="142"/>
      <c r="D333" s="42">
        <v>0</v>
      </c>
      <c r="E333" s="42">
        <v>432.1</v>
      </c>
      <c r="F333" s="42">
        <v>1614.4</v>
      </c>
      <c r="G333" s="42">
        <v>815.6</v>
      </c>
      <c r="H333" s="42">
        <v>0</v>
      </c>
      <c r="I333" s="42">
        <v>0</v>
      </c>
      <c r="J333" s="79" t="s">
        <v>112</v>
      </c>
      <c r="K333" s="80"/>
      <c r="L333" s="80"/>
      <c r="M333" s="80"/>
      <c r="N333" s="81"/>
      <c r="O333" s="39"/>
      <c r="P333" s="42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</row>
    <row r="334" spans="1:200" ht="15.75" customHeight="1" x14ac:dyDescent="0.25">
      <c r="A334" s="40"/>
      <c r="B334" s="87"/>
      <c r="C334" s="85"/>
      <c r="D334" s="43"/>
      <c r="E334" s="43"/>
      <c r="F334" s="43"/>
      <c r="G334" s="43"/>
      <c r="H334" s="43"/>
      <c r="I334" s="43"/>
      <c r="J334" s="13">
        <v>60566.18</v>
      </c>
      <c r="K334" s="13">
        <v>9538.86</v>
      </c>
      <c r="L334" s="13">
        <v>0</v>
      </c>
      <c r="M334" s="13">
        <v>0</v>
      </c>
      <c r="N334" s="13">
        <v>0</v>
      </c>
      <c r="O334" s="40"/>
      <c r="P334" s="43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</row>
    <row r="335" spans="1:200" ht="54.75" customHeight="1" x14ac:dyDescent="0.25">
      <c r="A335" s="39">
        <v>58</v>
      </c>
      <c r="B335" s="82" t="s">
        <v>247</v>
      </c>
      <c r="C335" s="37" t="s">
        <v>301</v>
      </c>
      <c r="D335" s="79" t="s">
        <v>200</v>
      </c>
      <c r="E335" s="80"/>
      <c r="F335" s="80"/>
      <c r="G335" s="80"/>
      <c r="H335" s="80"/>
      <c r="I335" s="81"/>
      <c r="J335" s="79" t="s">
        <v>198</v>
      </c>
      <c r="K335" s="80"/>
      <c r="L335" s="80"/>
      <c r="M335" s="80"/>
      <c r="N335" s="81"/>
      <c r="O335" s="39" t="s">
        <v>48</v>
      </c>
      <c r="P335" s="216" t="s">
        <v>282</v>
      </c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</row>
    <row r="336" spans="1:200" ht="33" customHeight="1" x14ac:dyDescent="0.25">
      <c r="A336" s="40"/>
      <c r="B336" s="83"/>
      <c r="C336" s="38"/>
      <c r="D336" s="13">
        <v>13.4</v>
      </c>
      <c r="E336" s="13">
        <v>8.1</v>
      </c>
      <c r="F336" s="13">
        <v>9</v>
      </c>
      <c r="G336" s="13">
        <v>9.6</v>
      </c>
      <c r="H336" s="13">
        <v>11</v>
      </c>
      <c r="I336" s="13">
        <v>11.4</v>
      </c>
      <c r="J336" s="5">
        <v>307800</v>
      </c>
      <c r="K336" s="5">
        <v>342000</v>
      </c>
      <c r="L336" s="5">
        <v>364800</v>
      </c>
      <c r="M336" s="5">
        <v>440000</v>
      </c>
      <c r="N336" s="5">
        <v>456000</v>
      </c>
      <c r="O336" s="40"/>
      <c r="P336" s="217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</row>
    <row r="337" spans="1:200" ht="45.75" customHeight="1" x14ac:dyDescent="0.25">
      <c r="A337" s="39">
        <v>59</v>
      </c>
      <c r="B337" s="82" t="s">
        <v>248</v>
      </c>
      <c r="C337" s="37" t="s">
        <v>199</v>
      </c>
      <c r="D337" s="79" t="s">
        <v>201</v>
      </c>
      <c r="E337" s="80"/>
      <c r="F337" s="80"/>
      <c r="G337" s="80"/>
      <c r="H337" s="80"/>
      <c r="I337" s="81"/>
      <c r="J337" s="79" t="s">
        <v>67</v>
      </c>
      <c r="K337" s="80"/>
      <c r="L337" s="80"/>
      <c r="M337" s="80"/>
      <c r="N337" s="81"/>
      <c r="O337" s="39" t="s">
        <v>48</v>
      </c>
      <c r="P337" s="217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</row>
    <row r="338" spans="1:200" ht="19.5" customHeight="1" x14ac:dyDescent="0.25">
      <c r="A338" s="40"/>
      <c r="B338" s="83"/>
      <c r="C338" s="38"/>
      <c r="D338" s="13">
        <v>3</v>
      </c>
      <c r="E338" s="13">
        <v>3</v>
      </c>
      <c r="F338" s="13">
        <v>3</v>
      </c>
      <c r="G338" s="13">
        <v>3</v>
      </c>
      <c r="H338" s="13">
        <v>3</v>
      </c>
      <c r="I338" s="13">
        <v>3</v>
      </c>
      <c r="J338" s="5">
        <v>860.58500000000004</v>
      </c>
      <c r="K338" s="5">
        <v>860.58500000000004</v>
      </c>
      <c r="L338" s="5">
        <v>860.58500000000004</v>
      </c>
      <c r="M338" s="5">
        <v>800</v>
      </c>
      <c r="N338" s="5">
        <v>800</v>
      </c>
      <c r="O338" s="40"/>
      <c r="P338" s="218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</row>
    <row r="339" spans="1:200" ht="38.25" customHeight="1" x14ac:dyDescent="0.25">
      <c r="A339" s="44">
        <v>60</v>
      </c>
      <c r="B339" s="55" t="s">
        <v>331</v>
      </c>
      <c r="C339" s="54" t="s">
        <v>332</v>
      </c>
      <c r="D339" s="41" t="s">
        <v>333</v>
      </c>
      <c r="E339" s="41"/>
      <c r="F339" s="41"/>
      <c r="G339" s="41"/>
      <c r="H339" s="41"/>
      <c r="I339" s="41"/>
      <c r="J339" s="79" t="s">
        <v>312</v>
      </c>
      <c r="K339" s="80"/>
      <c r="L339" s="80"/>
      <c r="M339" s="80"/>
      <c r="N339" s="81"/>
      <c r="O339" s="39" t="s">
        <v>120</v>
      </c>
      <c r="P339" s="216" t="s">
        <v>134</v>
      </c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</row>
    <row r="340" spans="1:200" ht="23.25" customHeight="1" x14ac:dyDescent="0.25">
      <c r="A340" s="44"/>
      <c r="B340" s="55"/>
      <c r="C340" s="54"/>
      <c r="D340" s="13" t="s">
        <v>137</v>
      </c>
      <c r="E340" s="13">
        <v>100</v>
      </c>
      <c r="F340" s="13">
        <v>100</v>
      </c>
      <c r="G340" s="13">
        <v>100</v>
      </c>
      <c r="H340" s="13">
        <v>100</v>
      </c>
      <c r="I340" s="13" t="s">
        <v>296</v>
      </c>
      <c r="J340" s="5">
        <v>1516.4</v>
      </c>
      <c r="K340" s="5">
        <v>1072.7</v>
      </c>
      <c r="L340" s="5">
        <v>1511.5</v>
      </c>
      <c r="M340" s="5">
        <v>1511.5</v>
      </c>
      <c r="N340" s="5">
        <v>0</v>
      </c>
      <c r="O340" s="40"/>
      <c r="P340" s="218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</row>
    <row r="341" spans="1:200" ht="30" customHeight="1" x14ac:dyDescent="0.25">
      <c r="A341" s="39">
        <v>61</v>
      </c>
      <c r="B341" s="219" t="s">
        <v>44</v>
      </c>
      <c r="C341" s="220"/>
      <c r="D341" s="69" t="s">
        <v>59</v>
      </c>
      <c r="E341" s="70"/>
      <c r="F341" s="70"/>
      <c r="G341" s="70"/>
      <c r="H341" s="70"/>
      <c r="I341" s="71"/>
      <c r="J341" s="59" t="s">
        <v>56</v>
      </c>
      <c r="K341" s="60"/>
      <c r="L341" s="60"/>
      <c r="M341" s="60"/>
      <c r="N341" s="61"/>
      <c r="O341" s="39" t="s">
        <v>48</v>
      </c>
      <c r="P341" s="42" t="s">
        <v>45</v>
      </c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</row>
    <row r="342" spans="1:200" ht="21.75" customHeight="1" x14ac:dyDescent="0.25">
      <c r="A342" s="88"/>
      <c r="B342" s="221"/>
      <c r="C342" s="222"/>
      <c r="D342" s="72"/>
      <c r="E342" s="73"/>
      <c r="F342" s="73"/>
      <c r="G342" s="73"/>
      <c r="H342" s="73"/>
      <c r="I342" s="74"/>
      <c r="J342" s="20">
        <f>J344+J346</f>
        <v>44827.5</v>
      </c>
      <c r="K342" s="20">
        <f>K344+K346</f>
        <v>44879.5</v>
      </c>
      <c r="L342" s="20">
        <f>L344+L346</f>
        <v>45616.2</v>
      </c>
      <c r="M342" s="20">
        <f>M344+M346</f>
        <v>48257.7</v>
      </c>
      <c r="N342" s="20">
        <f>N344+N346</f>
        <v>49377.7</v>
      </c>
      <c r="O342" s="88"/>
      <c r="P342" s="139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</row>
    <row r="343" spans="1:200" ht="33" customHeight="1" x14ac:dyDescent="0.25">
      <c r="A343" s="88"/>
      <c r="B343" s="221"/>
      <c r="C343" s="222"/>
      <c r="D343" s="13">
        <v>70</v>
      </c>
      <c r="E343" s="13">
        <v>75</v>
      </c>
      <c r="F343" s="13">
        <v>75</v>
      </c>
      <c r="G343" s="13">
        <v>75</v>
      </c>
      <c r="H343" s="13">
        <v>75</v>
      </c>
      <c r="I343" s="13">
        <v>75</v>
      </c>
      <c r="J343" s="62" t="s">
        <v>58</v>
      </c>
      <c r="K343" s="63"/>
      <c r="L343" s="63"/>
      <c r="M343" s="63"/>
      <c r="N343" s="64"/>
      <c r="O343" s="88"/>
      <c r="P343" s="139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</row>
    <row r="344" spans="1:200" ht="26.25" customHeight="1" x14ac:dyDescent="0.25">
      <c r="A344" s="88"/>
      <c r="B344" s="221"/>
      <c r="C344" s="222"/>
      <c r="D344" s="69" t="s">
        <v>60</v>
      </c>
      <c r="E344" s="70"/>
      <c r="F344" s="70"/>
      <c r="G344" s="70"/>
      <c r="H344" s="70"/>
      <c r="I344" s="71"/>
      <c r="J344" s="15">
        <f>J348+J353</f>
        <v>37827.5</v>
      </c>
      <c r="K344" s="15">
        <f>K348+K353</f>
        <v>37879.5</v>
      </c>
      <c r="L344" s="15">
        <f>L348+L353</f>
        <v>38616.199999999997</v>
      </c>
      <c r="M344" s="15">
        <f>M348+M353</f>
        <v>41257.699999999997</v>
      </c>
      <c r="N344" s="15">
        <f>N348+N353</f>
        <v>42377.7</v>
      </c>
      <c r="O344" s="88"/>
      <c r="P344" s="139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</row>
    <row r="345" spans="1:200" ht="22.5" customHeight="1" x14ac:dyDescent="0.25">
      <c r="A345" s="88"/>
      <c r="B345" s="221"/>
      <c r="C345" s="222"/>
      <c r="D345" s="72"/>
      <c r="E345" s="73"/>
      <c r="F345" s="73"/>
      <c r="G345" s="73"/>
      <c r="H345" s="73"/>
      <c r="I345" s="74"/>
      <c r="J345" s="62" t="s">
        <v>57</v>
      </c>
      <c r="K345" s="63"/>
      <c r="L345" s="63"/>
      <c r="M345" s="63"/>
      <c r="N345" s="64"/>
      <c r="O345" s="88"/>
      <c r="P345" s="139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</row>
    <row r="346" spans="1:200" ht="24.75" customHeight="1" x14ac:dyDescent="0.25">
      <c r="A346" s="40"/>
      <c r="B346" s="223"/>
      <c r="C346" s="224"/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5">
        <f>J355</f>
        <v>7000</v>
      </c>
      <c r="K346" s="15">
        <f>K355</f>
        <v>7000</v>
      </c>
      <c r="L346" s="15">
        <f>L355</f>
        <v>7000</v>
      </c>
      <c r="M346" s="15">
        <f>M355</f>
        <v>7000</v>
      </c>
      <c r="N346" s="15">
        <f>N355</f>
        <v>7000</v>
      </c>
      <c r="O346" s="40"/>
      <c r="P346" s="43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</row>
    <row r="347" spans="1:200" ht="57" customHeight="1" x14ac:dyDescent="0.25">
      <c r="A347" s="39">
        <v>62</v>
      </c>
      <c r="B347" s="56" t="s">
        <v>46</v>
      </c>
      <c r="C347" s="37" t="s">
        <v>321</v>
      </c>
      <c r="D347" s="79" t="s">
        <v>47</v>
      </c>
      <c r="E347" s="80"/>
      <c r="F347" s="80"/>
      <c r="G347" s="80"/>
      <c r="H347" s="80"/>
      <c r="I347" s="81"/>
      <c r="J347" s="79" t="s">
        <v>193</v>
      </c>
      <c r="K347" s="145"/>
      <c r="L347" s="145"/>
      <c r="M347" s="145"/>
      <c r="N347" s="146"/>
      <c r="O347" s="39" t="s">
        <v>48</v>
      </c>
      <c r="P347" s="42" t="s">
        <v>49</v>
      </c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</row>
    <row r="348" spans="1:200" ht="31.5" customHeight="1" x14ac:dyDescent="0.25">
      <c r="A348" s="40"/>
      <c r="B348" s="58"/>
      <c r="C348" s="38"/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5">
        <v>240</v>
      </c>
      <c r="K348" s="5">
        <v>10</v>
      </c>
      <c r="L348" s="5">
        <v>10</v>
      </c>
      <c r="M348" s="5">
        <v>10</v>
      </c>
      <c r="N348" s="5">
        <v>10</v>
      </c>
      <c r="O348" s="40"/>
      <c r="P348" s="43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</row>
    <row r="349" spans="1:200" ht="17.25" customHeight="1" x14ac:dyDescent="0.25">
      <c r="A349" s="39">
        <v>63</v>
      </c>
      <c r="B349" s="56" t="s">
        <v>50</v>
      </c>
      <c r="C349" s="37" t="s">
        <v>51</v>
      </c>
      <c r="D349" s="69" t="s">
        <v>52</v>
      </c>
      <c r="E349" s="70"/>
      <c r="F349" s="70"/>
      <c r="G349" s="70"/>
      <c r="H349" s="70"/>
      <c r="I349" s="71"/>
      <c r="J349" s="69" t="s">
        <v>53</v>
      </c>
      <c r="K349" s="70"/>
      <c r="L349" s="70"/>
      <c r="M349" s="70"/>
      <c r="N349" s="71"/>
      <c r="O349" s="39" t="s">
        <v>48</v>
      </c>
      <c r="P349" s="42" t="s">
        <v>49</v>
      </c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</row>
    <row r="350" spans="1:200" ht="11.25" hidden="1" customHeight="1" x14ac:dyDescent="0.25">
      <c r="A350" s="88"/>
      <c r="B350" s="57"/>
      <c r="C350" s="101"/>
      <c r="D350" s="103"/>
      <c r="E350" s="104"/>
      <c r="F350" s="104"/>
      <c r="G350" s="104"/>
      <c r="H350" s="104"/>
      <c r="I350" s="105"/>
      <c r="J350" s="72"/>
      <c r="K350" s="73"/>
      <c r="L350" s="73"/>
      <c r="M350" s="73"/>
      <c r="N350" s="74"/>
      <c r="O350" s="88"/>
      <c r="P350" s="139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</row>
    <row r="351" spans="1:200" ht="16.5" customHeight="1" x14ac:dyDescent="0.25">
      <c r="A351" s="88"/>
      <c r="B351" s="57"/>
      <c r="C351" s="101"/>
      <c r="D351" s="103"/>
      <c r="E351" s="104"/>
      <c r="F351" s="104"/>
      <c r="G351" s="104"/>
      <c r="H351" s="104"/>
      <c r="I351" s="105"/>
      <c r="J351" s="5">
        <f>J353+J355</f>
        <v>44587.5</v>
      </c>
      <c r="K351" s="5">
        <f>K353+K355</f>
        <v>44869.5</v>
      </c>
      <c r="L351" s="5">
        <f>L353+L355</f>
        <v>45606.2</v>
      </c>
      <c r="M351" s="5">
        <f>M353+M355</f>
        <v>48247.7</v>
      </c>
      <c r="N351" s="5">
        <f>N353+N355</f>
        <v>49367.7</v>
      </c>
      <c r="O351" s="88"/>
      <c r="P351" s="139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</row>
    <row r="352" spans="1:200" ht="16.5" customHeight="1" x14ac:dyDescent="0.25">
      <c r="A352" s="88"/>
      <c r="B352" s="57"/>
      <c r="C352" s="101"/>
      <c r="D352" s="72"/>
      <c r="E352" s="73"/>
      <c r="F352" s="73"/>
      <c r="G352" s="73"/>
      <c r="H352" s="73"/>
      <c r="I352" s="74"/>
      <c r="J352" s="79" t="s">
        <v>54</v>
      </c>
      <c r="K352" s="80"/>
      <c r="L352" s="80"/>
      <c r="M352" s="80"/>
      <c r="N352" s="81"/>
      <c r="O352" s="88"/>
      <c r="P352" s="139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</row>
    <row r="353" spans="1:200" x14ac:dyDescent="0.25">
      <c r="A353" s="88"/>
      <c r="B353" s="57"/>
      <c r="C353" s="101"/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13">
        <v>37587.5</v>
      </c>
      <c r="K353" s="13">
        <v>37869.5</v>
      </c>
      <c r="L353" s="13">
        <v>38606.199999999997</v>
      </c>
      <c r="M353" s="13">
        <v>41247.699999999997</v>
      </c>
      <c r="N353" s="13">
        <v>42367.7</v>
      </c>
      <c r="O353" s="88"/>
      <c r="P353" s="139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</row>
    <row r="354" spans="1:200" ht="15.75" customHeight="1" x14ac:dyDescent="0.25">
      <c r="A354" s="88"/>
      <c r="B354" s="57"/>
      <c r="C354" s="101"/>
      <c r="D354" s="139"/>
      <c r="E354" s="139"/>
      <c r="F354" s="139"/>
      <c r="G354" s="139"/>
      <c r="H354" s="139"/>
      <c r="I354" s="139"/>
      <c r="J354" s="79" t="s">
        <v>55</v>
      </c>
      <c r="K354" s="80"/>
      <c r="L354" s="80"/>
      <c r="M354" s="80"/>
      <c r="N354" s="81"/>
      <c r="O354" s="88"/>
      <c r="P354" s="139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</row>
    <row r="355" spans="1:200" x14ac:dyDescent="0.25">
      <c r="A355" s="40"/>
      <c r="B355" s="58"/>
      <c r="C355" s="38"/>
      <c r="D355" s="43"/>
      <c r="E355" s="43"/>
      <c r="F355" s="43"/>
      <c r="G355" s="43"/>
      <c r="H355" s="43"/>
      <c r="I355" s="43"/>
      <c r="J355" s="13">
        <v>7000</v>
      </c>
      <c r="K355" s="13">
        <v>7000</v>
      </c>
      <c r="L355" s="13">
        <v>7000</v>
      </c>
      <c r="M355" s="13">
        <v>7000</v>
      </c>
      <c r="N355" s="13">
        <v>7000</v>
      </c>
      <c r="O355" s="40"/>
      <c r="P355" s="43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</row>
    <row r="356" spans="1:200" ht="51" customHeight="1" x14ac:dyDescent="0.25">
      <c r="A356" s="39">
        <v>64</v>
      </c>
      <c r="B356" s="264" t="s">
        <v>180</v>
      </c>
      <c r="C356" s="265"/>
      <c r="D356" s="79" t="s">
        <v>181</v>
      </c>
      <c r="E356" s="80"/>
      <c r="F356" s="80"/>
      <c r="G356" s="80"/>
      <c r="H356" s="80"/>
      <c r="I356" s="81"/>
      <c r="J356" s="237" t="s">
        <v>53</v>
      </c>
      <c r="K356" s="238"/>
      <c r="L356" s="238"/>
      <c r="M356" s="238"/>
      <c r="N356" s="239"/>
      <c r="O356" s="39" t="s">
        <v>48</v>
      </c>
      <c r="P356" s="42" t="s">
        <v>283</v>
      </c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</row>
    <row r="357" spans="1:200" ht="15.75" customHeight="1" x14ac:dyDescent="0.25">
      <c r="A357" s="88"/>
      <c r="B357" s="266"/>
      <c r="C357" s="267"/>
      <c r="D357" s="13">
        <v>19378.3</v>
      </c>
      <c r="E357" s="13">
        <v>20037.2</v>
      </c>
      <c r="F357" s="13">
        <v>20718.5</v>
      </c>
      <c r="G357" s="13">
        <v>21547.200000000001</v>
      </c>
      <c r="H357" s="13">
        <v>22430.6</v>
      </c>
      <c r="I357" s="13">
        <v>23372.7</v>
      </c>
      <c r="J357" s="243"/>
      <c r="K357" s="244"/>
      <c r="L357" s="244"/>
      <c r="M357" s="244"/>
      <c r="N357" s="245"/>
      <c r="O357" s="40"/>
      <c r="P357" s="139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</row>
    <row r="358" spans="1:200" ht="38.25" customHeight="1" x14ac:dyDescent="0.25">
      <c r="A358" s="88"/>
      <c r="B358" s="266"/>
      <c r="C358" s="267"/>
      <c r="D358" s="79" t="s">
        <v>182</v>
      </c>
      <c r="E358" s="80"/>
      <c r="F358" s="80"/>
      <c r="G358" s="80"/>
      <c r="H358" s="80"/>
      <c r="I358" s="81"/>
      <c r="J358" s="270">
        <f>J363+J365</f>
        <v>3448147.66</v>
      </c>
      <c r="K358" s="270">
        <f>K363+K365</f>
        <v>4500114</v>
      </c>
      <c r="L358" s="270">
        <f>L363+L365</f>
        <v>853270</v>
      </c>
      <c r="M358" s="270">
        <f>M363+M365</f>
        <v>758270</v>
      </c>
      <c r="N358" s="270">
        <f>N363+N365</f>
        <v>758820</v>
      </c>
      <c r="O358" s="39" t="s">
        <v>48</v>
      </c>
      <c r="P358" s="139" t="s">
        <v>283</v>
      </c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</row>
    <row r="359" spans="1:200" ht="15.75" customHeight="1" x14ac:dyDescent="0.25">
      <c r="A359" s="88"/>
      <c r="B359" s="266"/>
      <c r="C359" s="267"/>
      <c r="D359" s="13">
        <v>31747.3</v>
      </c>
      <c r="E359" s="13">
        <v>33906</v>
      </c>
      <c r="F359" s="13">
        <v>35940.300000000003</v>
      </c>
      <c r="G359" s="13">
        <v>38096.699999999997</v>
      </c>
      <c r="H359" s="13">
        <v>40382.5</v>
      </c>
      <c r="I359" s="13">
        <v>42805.4</v>
      </c>
      <c r="J359" s="271"/>
      <c r="K359" s="271"/>
      <c r="L359" s="271"/>
      <c r="M359" s="271"/>
      <c r="N359" s="271"/>
      <c r="O359" s="40"/>
      <c r="P359" s="139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</row>
    <row r="360" spans="1:200" ht="21" customHeight="1" x14ac:dyDescent="0.25">
      <c r="A360" s="88"/>
      <c r="B360" s="266"/>
      <c r="C360" s="267"/>
      <c r="D360" s="79" t="s">
        <v>183</v>
      </c>
      <c r="E360" s="80"/>
      <c r="F360" s="80"/>
      <c r="G360" s="80"/>
      <c r="H360" s="80"/>
      <c r="I360" s="81"/>
      <c r="J360" s="237" t="s">
        <v>58</v>
      </c>
      <c r="K360" s="238"/>
      <c r="L360" s="238"/>
      <c r="M360" s="238"/>
      <c r="N360" s="239"/>
      <c r="O360" s="39" t="s">
        <v>48</v>
      </c>
      <c r="P360" s="139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</row>
    <row r="361" spans="1:200" ht="15.75" customHeight="1" x14ac:dyDescent="0.25">
      <c r="A361" s="88"/>
      <c r="B361" s="266"/>
      <c r="C361" s="267"/>
      <c r="D361" s="13">
        <v>0.68</v>
      </c>
      <c r="E361" s="13">
        <v>2.2000000000000002</v>
      </c>
      <c r="F361" s="13">
        <v>1.7</v>
      </c>
      <c r="G361" s="13">
        <v>1.5</v>
      </c>
      <c r="H361" s="13">
        <v>1.3</v>
      </c>
      <c r="I361" s="13">
        <v>1.3</v>
      </c>
      <c r="J361" s="240"/>
      <c r="K361" s="241"/>
      <c r="L361" s="241"/>
      <c r="M361" s="241"/>
      <c r="N361" s="242"/>
      <c r="O361" s="40"/>
      <c r="P361" s="43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</row>
    <row r="362" spans="1:200" ht="38.25" customHeight="1" x14ac:dyDescent="0.25">
      <c r="A362" s="88"/>
      <c r="B362" s="266"/>
      <c r="C362" s="267"/>
      <c r="D362" s="79" t="s">
        <v>184</v>
      </c>
      <c r="E362" s="80"/>
      <c r="F362" s="80"/>
      <c r="G362" s="80"/>
      <c r="H362" s="80"/>
      <c r="I362" s="81"/>
      <c r="J362" s="243"/>
      <c r="K362" s="244"/>
      <c r="L362" s="244"/>
      <c r="M362" s="244"/>
      <c r="N362" s="245"/>
      <c r="O362" s="39" t="s">
        <v>48</v>
      </c>
      <c r="P362" s="42" t="s">
        <v>283</v>
      </c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</row>
    <row r="363" spans="1:200" ht="15.75" customHeight="1" x14ac:dyDescent="0.25">
      <c r="A363" s="88"/>
      <c r="B363" s="266"/>
      <c r="C363" s="267"/>
      <c r="D363" s="13">
        <v>18495</v>
      </c>
      <c r="E363" s="13">
        <v>11540.9</v>
      </c>
      <c r="F363" s="13">
        <v>11967.9</v>
      </c>
      <c r="G363" s="13">
        <v>12410.7</v>
      </c>
      <c r="H363" s="13">
        <v>12882.3</v>
      </c>
      <c r="I363" s="13">
        <v>13371.8</v>
      </c>
      <c r="J363" s="21">
        <f>J369</f>
        <v>1147.6600000000001</v>
      </c>
      <c r="K363" s="21">
        <f>K369</f>
        <v>3114</v>
      </c>
      <c r="L363" s="21">
        <f>L369</f>
        <v>3270</v>
      </c>
      <c r="M363" s="21">
        <f>M369</f>
        <v>3270</v>
      </c>
      <c r="N363" s="21">
        <f>N369</f>
        <v>3820</v>
      </c>
      <c r="O363" s="40"/>
      <c r="P363" s="43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</row>
    <row r="364" spans="1:200" ht="96" customHeight="1" x14ac:dyDescent="0.25">
      <c r="A364" s="88"/>
      <c r="B364" s="266"/>
      <c r="C364" s="267"/>
      <c r="D364" s="79" t="s">
        <v>187</v>
      </c>
      <c r="E364" s="80"/>
      <c r="F364" s="80"/>
      <c r="G364" s="80"/>
      <c r="H364" s="80"/>
      <c r="I364" s="81"/>
      <c r="J364" s="234" t="s">
        <v>57</v>
      </c>
      <c r="K364" s="235"/>
      <c r="L364" s="235"/>
      <c r="M364" s="235"/>
      <c r="N364" s="236"/>
      <c r="O364" s="39" t="s">
        <v>48</v>
      </c>
      <c r="P364" s="42" t="s">
        <v>194</v>
      </c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</row>
    <row r="365" spans="1:200" ht="15.75" customHeight="1" x14ac:dyDescent="0.25">
      <c r="A365" s="40"/>
      <c r="B365" s="268"/>
      <c r="C365" s="269"/>
      <c r="D365" s="13">
        <v>30.76</v>
      </c>
      <c r="E365" s="13">
        <v>30</v>
      </c>
      <c r="F365" s="13">
        <v>31</v>
      </c>
      <c r="G365" s="13">
        <v>31.4</v>
      </c>
      <c r="H365" s="13">
        <v>31.7</v>
      </c>
      <c r="I365" s="13">
        <v>32</v>
      </c>
      <c r="J365" s="21">
        <f>J371</f>
        <v>3447000</v>
      </c>
      <c r="K365" s="21">
        <f>K371</f>
        <v>4497000</v>
      </c>
      <c r="L365" s="21">
        <f>L371</f>
        <v>850000</v>
      </c>
      <c r="M365" s="21">
        <f>M371</f>
        <v>755000</v>
      </c>
      <c r="N365" s="21">
        <f>N371</f>
        <v>755000</v>
      </c>
      <c r="O365" s="40"/>
      <c r="P365" s="43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</row>
    <row r="366" spans="1:200" ht="81.75" customHeight="1" x14ac:dyDescent="0.25">
      <c r="A366" s="39">
        <v>65</v>
      </c>
      <c r="B366" s="28" t="s">
        <v>185</v>
      </c>
      <c r="C366" s="29"/>
      <c r="D366" s="79" t="s">
        <v>186</v>
      </c>
      <c r="E366" s="80"/>
      <c r="F366" s="80"/>
      <c r="G366" s="80"/>
      <c r="H366" s="80"/>
      <c r="I366" s="81"/>
      <c r="J366" s="59" t="s">
        <v>197</v>
      </c>
      <c r="K366" s="60"/>
      <c r="L366" s="60"/>
      <c r="M366" s="60"/>
      <c r="N366" s="61"/>
      <c r="O366" s="39" t="s">
        <v>48</v>
      </c>
      <c r="P366" s="42" t="s">
        <v>194</v>
      </c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</row>
    <row r="367" spans="1:200" ht="15.75" customHeight="1" x14ac:dyDescent="0.25">
      <c r="A367" s="88"/>
      <c r="B367" s="30"/>
      <c r="C367" s="31"/>
      <c r="D367" s="13">
        <v>296.48</v>
      </c>
      <c r="E367" s="13">
        <v>285</v>
      </c>
      <c r="F367" s="13">
        <v>288</v>
      </c>
      <c r="G367" s="13">
        <v>291</v>
      </c>
      <c r="H367" s="13">
        <v>294</v>
      </c>
      <c r="I367" s="13">
        <v>297</v>
      </c>
      <c r="J367" s="22">
        <f>J369+J371</f>
        <v>3448147.66</v>
      </c>
      <c r="K367" s="22">
        <f>K369+K371</f>
        <v>4500114</v>
      </c>
      <c r="L367" s="22">
        <f>L369+L371</f>
        <v>853270</v>
      </c>
      <c r="M367" s="22">
        <f>M369+M371</f>
        <v>758270</v>
      </c>
      <c r="N367" s="22">
        <f>N369+N371</f>
        <v>758820</v>
      </c>
      <c r="O367" s="40"/>
      <c r="P367" s="43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</row>
    <row r="368" spans="1:200" ht="22.5" customHeight="1" x14ac:dyDescent="0.25">
      <c r="A368" s="88"/>
      <c r="B368" s="30"/>
      <c r="C368" s="31"/>
      <c r="D368" s="69" t="s">
        <v>308</v>
      </c>
      <c r="E368" s="70"/>
      <c r="F368" s="70"/>
      <c r="G368" s="70"/>
      <c r="H368" s="70"/>
      <c r="I368" s="71"/>
      <c r="J368" s="62" t="s">
        <v>58</v>
      </c>
      <c r="K368" s="63"/>
      <c r="L368" s="63"/>
      <c r="M368" s="63"/>
      <c r="N368" s="64"/>
      <c r="O368" s="39" t="s">
        <v>48</v>
      </c>
      <c r="P368" s="42" t="s">
        <v>194</v>
      </c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</row>
    <row r="369" spans="1:200" ht="15.75" customHeight="1" x14ac:dyDescent="0.25">
      <c r="A369" s="88"/>
      <c r="B369" s="30"/>
      <c r="C369" s="31"/>
      <c r="D369" s="103"/>
      <c r="E369" s="104"/>
      <c r="F369" s="104"/>
      <c r="G369" s="104"/>
      <c r="H369" s="104"/>
      <c r="I369" s="105"/>
      <c r="J369" s="15">
        <f>J373+J375+J377+J379</f>
        <v>1147.6600000000001</v>
      </c>
      <c r="K369" s="15">
        <f t="shared" ref="K369:N369" si="14">K373+K375+K377+K379</f>
        <v>3114</v>
      </c>
      <c r="L369" s="15">
        <f t="shared" si="14"/>
        <v>3270</v>
      </c>
      <c r="M369" s="15">
        <f t="shared" si="14"/>
        <v>3270</v>
      </c>
      <c r="N369" s="15">
        <f t="shared" si="14"/>
        <v>3820</v>
      </c>
      <c r="O369" s="40"/>
      <c r="P369" s="43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</row>
    <row r="370" spans="1:200" ht="18.75" customHeight="1" x14ac:dyDescent="0.25">
      <c r="A370" s="88"/>
      <c r="B370" s="30"/>
      <c r="C370" s="31"/>
      <c r="D370" s="72"/>
      <c r="E370" s="73"/>
      <c r="F370" s="73"/>
      <c r="G370" s="73"/>
      <c r="H370" s="73"/>
      <c r="I370" s="74"/>
      <c r="J370" s="62" t="s">
        <v>57</v>
      </c>
      <c r="K370" s="63"/>
      <c r="L370" s="63"/>
      <c r="M370" s="63"/>
      <c r="N370" s="64"/>
      <c r="O370" s="39" t="s">
        <v>48</v>
      </c>
      <c r="P370" s="42" t="s">
        <v>194</v>
      </c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</row>
    <row r="371" spans="1:200" ht="20.25" customHeight="1" x14ac:dyDescent="0.25">
      <c r="A371" s="40"/>
      <c r="B371" s="32"/>
      <c r="C371" s="33"/>
      <c r="D371" s="27">
        <v>9572.34</v>
      </c>
      <c r="E371" s="27">
        <v>5972.2</v>
      </c>
      <c r="F371" s="27">
        <v>6193.2</v>
      </c>
      <c r="G371" s="27">
        <v>6422.3</v>
      </c>
      <c r="H371" s="27">
        <v>6666.3</v>
      </c>
      <c r="I371" s="27">
        <v>6919.6</v>
      </c>
      <c r="J371" s="15">
        <f>J381</f>
        <v>3447000</v>
      </c>
      <c r="K371" s="15">
        <f>K381</f>
        <v>4497000</v>
      </c>
      <c r="L371" s="15">
        <f>L381</f>
        <v>850000</v>
      </c>
      <c r="M371" s="15">
        <f>M381</f>
        <v>755000</v>
      </c>
      <c r="N371" s="15">
        <f>N381</f>
        <v>755000</v>
      </c>
      <c r="O371" s="40"/>
      <c r="P371" s="43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</row>
    <row r="372" spans="1:200" ht="94.5" customHeight="1" x14ac:dyDescent="0.25">
      <c r="A372" s="39">
        <v>66</v>
      </c>
      <c r="B372" s="82" t="s">
        <v>192</v>
      </c>
      <c r="C372" s="37" t="s">
        <v>191</v>
      </c>
      <c r="D372" s="79" t="s">
        <v>207</v>
      </c>
      <c r="E372" s="80"/>
      <c r="F372" s="80"/>
      <c r="G372" s="80"/>
      <c r="H372" s="80"/>
      <c r="I372" s="81"/>
      <c r="J372" s="79" t="s">
        <v>193</v>
      </c>
      <c r="K372" s="80"/>
      <c r="L372" s="80"/>
      <c r="M372" s="80"/>
      <c r="N372" s="81"/>
      <c r="O372" s="39" t="s">
        <v>48</v>
      </c>
      <c r="P372" s="42" t="s">
        <v>194</v>
      </c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</row>
    <row r="373" spans="1:200" x14ac:dyDescent="0.25">
      <c r="A373" s="40"/>
      <c r="B373" s="83"/>
      <c r="C373" s="38"/>
      <c r="D373" s="13">
        <v>546</v>
      </c>
      <c r="E373" s="13">
        <v>400</v>
      </c>
      <c r="F373" s="13">
        <v>412</v>
      </c>
      <c r="G373" s="13">
        <v>424</v>
      </c>
      <c r="H373" s="13">
        <v>437</v>
      </c>
      <c r="I373" s="13">
        <v>450</v>
      </c>
      <c r="J373" s="5">
        <v>6.2</v>
      </c>
      <c r="K373" s="5">
        <v>0</v>
      </c>
      <c r="L373" s="5">
        <v>0</v>
      </c>
      <c r="M373" s="5">
        <v>0</v>
      </c>
      <c r="N373" s="5">
        <v>150</v>
      </c>
      <c r="O373" s="40"/>
      <c r="P373" s="43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</row>
    <row r="374" spans="1:200" ht="71.25" customHeight="1" x14ac:dyDescent="0.25">
      <c r="A374" s="39">
        <v>67</v>
      </c>
      <c r="B374" s="82" t="s">
        <v>195</v>
      </c>
      <c r="C374" s="37" t="s">
        <v>196</v>
      </c>
      <c r="D374" s="79" t="s">
        <v>208</v>
      </c>
      <c r="E374" s="80"/>
      <c r="F374" s="80"/>
      <c r="G374" s="80"/>
      <c r="H374" s="80"/>
      <c r="I374" s="81"/>
      <c r="J374" s="79" t="s">
        <v>193</v>
      </c>
      <c r="K374" s="80"/>
      <c r="L374" s="80"/>
      <c r="M374" s="80"/>
      <c r="N374" s="81"/>
      <c r="O374" s="39" t="s">
        <v>48</v>
      </c>
      <c r="P374" s="42" t="s">
        <v>194</v>
      </c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</row>
    <row r="375" spans="1:200" x14ac:dyDescent="0.25">
      <c r="A375" s="40"/>
      <c r="B375" s="83"/>
      <c r="C375" s="38"/>
      <c r="D375" s="13">
        <v>35.4</v>
      </c>
      <c r="E375" s="13">
        <v>34</v>
      </c>
      <c r="F375" s="13">
        <v>35.5</v>
      </c>
      <c r="G375" s="13">
        <v>35.6</v>
      </c>
      <c r="H375" s="13">
        <v>35.799999999999997</v>
      </c>
      <c r="I375" s="13">
        <v>35.9</v>
      </c>
      <c r="J375" s="5">
        <v>650.46</v>
      </c>
      <c r="K375" s="5">
        <v>2450</v>
      </c>
      <c r="L375" s="5">
        <v>2450</v>
      </c>
      <c r="M375" s="5">
        <v>2450</v>
      </c>
      <c r="N375" s="5">
        <v>2850</v>
      </c>
      <c r="O375" s="40"/>
      <c r="P375" s="43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</row>
    <row r="376" spans="1:200" ht="75.75" customHeight="1" x14ac:dyDescent="0.25">
      <c r="A376" s="39">
        <v>68</v>
      </c>
      <c r="B376" s="82" t="s">
        <v>322</v>
      </c>
      <c r="C376" s="37" t="s">
        <v>188</v>
      </c>
      <c r="D376" s="79" t="s">
        <v>209</v>
      </c>
      <c r="E376" s="80"/>
      <c r="F376" s="80"/>
      <c r="G376" s="80"/>
      <c r="H376" s="80"/>
      <c r="I376" s="81"/>
      <c r="J376" s="79" t="s">
        <v>67</v>
      </c>
      <c r="K376" s="80"/>
      <c r="L376" s="80"/>
      <c r="M376" s="80"/>
      <c r="N376" s="81"/>
      <c r="O376" s="39" t="s">
        <v>48</v>
      </c>
      <c r="P376" s="42" t="s">
        <v>121</v>
      </c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</row>
    <row r="377" spans="1:200" x14ac:dyDescent="0.25">
      <c r="A377" s="40"/>
      <c r="B377" s="83"/>
      <c r="C377" s="38"/>
      <c r="D377" s="13">
        <v>8</v>
      </c>
      <c r="E377" s="13">
        <v>11</v>
      </c>
      <c r="F377" s="13">
        <v>12</v>
      </c>
      <c r="G377" s="13">
        <v>13</v>
      </c>
      <c r="H377" s="13">
        <v>13</v>
      </c>
      <c r="I377" s="13">
        <v>14</v>
      </c>
      <c r="J377" s="5">
        <v>461</v>
      </c>
      <c r="K377" s="5">
        <v>634</v>
      </c>
      <c r="L377" s="5">
        <v>750</v>
      </c>
      <c r="M377" s="5">
        <v>750</v>
      </c>
      <c r="N377" s="5">
        <v>750</v>
      </c>
      <c r="O377" s="40"/>
      <c r="P377" s="43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</row>
    <row r="378" spans="1:200" ht="49.5" customHeight="1" x14ac:dyDescent="0.25">
      <c r="A378" s="39">
        <v>69</v>
      </c>
      <c r="B378" s="82" t="s">
        <v>323</v>
      </c>
      <c r="C378" s="37" t="s">
        <v>189</v>
      </c>
      <c r="D378" s="79" t="s">
        <v>210</v>
      </c>
      <c r="E378" s="80"/>
      <c r="F378" s="80"/>
      <c r="G378" s="80"/>
      <c r="H378" s="80"/>
      <c r="I378" s="81"/>
      <c r="J378" s="79" t="s">
        <v>67</v>
      </c>
      <c r="K378" s="80"/>
      <c r="L378" s="80"/>
      <c r="M378" s="80"/>
      <c r="N378" s="81"/>
      <c r="O378" s="39" t="s">
        <v>48</v>
      </c>
      <c r="P378" s="42" t="s">
        <v>121</v>
      </c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</row>
    <row r="379" spans="1:200" x14ac:dyDescent="0.25">
      <c r="A379" s="40"/>
      <c r="B379" s="83"/>
      <c r="C379" s="38"/>
      <c r="D379" s="13">
        <v>50</v>
      </c>
      <c r="E379" s="13">
        <v>50</v>
      </c>
      <c r="F379" s="13">
        <v>50</v>
      </c>
      <c r="G379" s="13">
        <v>50</v>
      </c>
      <c r="H379" s="13">
        <v>55</v>
      </c>
      <c r="I379" s="13">
        <v>55</v>
      </c>
      <c r="J379" s="5">
        <v>30</v>
      </c>
      <c r="K379" s="5">
        <v>30</v>
      </c>
      <c r="L379" s="5">
        <v>70</v>
      </c>
      <c r="M379" s="5">
        <v>70</v>
      </c>
      <c r="N379" s="5">
        <v>70</v>
      </c>
      <c r="O379" s="40"/>
      <c r="P379" s="43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</row>
    <row r="380" spans="1:200" ht="60.75" customHeight="1" x14ac:dyDescent="0.25">
      <c r="A380" s="39">
        <v>70</v>
      </c>
      <c r="B380" s="86" t="s">
        <v>324</v>
      </c>
      <c r="C380" s="37" t="s">
        <v>206</v>
      </c>
      <c r="D380" s="79" t="s">
        <v>297</v>
      </c>
      <c r="E380" s="80"/>
      <c r="F380" s="80"/>
      <c r="G380" s="80"/>
      <c r="H380" s="80"/>
      <c r="I380" s="81"/>
      <c r="J380" s="144" t="s">
        <v>211</v>
      </c>
      <c r="K380" s="145"/>
      <c r="L380" s="145"/>
      <c r="M380" s="145"/>
      <c r="N380" s="146"/>
      <c r="O380" s="39" t="s">
        <v>48</v>
      </c>
      <c r="P380" s="42" t="s">
        <v>214</v>
      </c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</row>
    <row r="381" spans="1:200" ht="25.5" customHeight="1" x14ac:dyDescent="0.25">
      <c r="A381" s="40"/>
      <c r="B381" s="87"/>
      <c r="C381" s="38"/>
      <c r="D381" s="13">
        <v>15453.55</v>
      </c>
      <c r="E381" s="9">
        <f>D381*0.034+D381</f>
        <v>15978.9707</v>
      </c>
      <c r="F381" s="9">
        <f>E381*0.034+E381</f>
        <v>16522.255703800001</v>
      </c>
      <c r="G381" s="9">
        <f>F381*0.040001+F381</f>
        <v>17183.162454207704</v>
      </c>
      <c r="H381" s="9">
        <f>G381*0.041+G381</f>
        <v>17887.67211483022</v>
      </c>
      <c r="I381" s="10">
        <f>H381*0.042+H381</f>
        <v>18638.954343653091</v>
      </c>
      <c r="J381" s="7">
        <f>J383+J385+J387+J389+J391+J393+J395+J397</f>
        <v>3447000</v>
      </c>
      <c r="K381" s="7">
        <f>K383+K385+K387+K389+K391+K393+K395+K397</f>
        <v>4497000</v>
      </c>
      <c r="L381" s="7">
        <f>L383+L385+L387+L389+L391+L393+L395+L397</f>
        <v>850000</v>
      </c>
      <c r="M381" s="7">
        <f>M383+M385+M387+M389+M391+M393+M395+M397</f>
        <v>755000</v>
      </c>
      <c r="N381" s="7">
        <f>N383+N385+N387+N389+N391+N393+N395+N397</f>
        <v>755000</v>
      </c>
      <c r="O381" s="40"/>
      <c r="P381" s="43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</row>
    <row r="382" spans="1:200" ht="39.75" customHeight="1" x14ac:dyDescent="0.25">
      <c r="A382" s="39">
        <v>71</v>
      </c>
      <c r="B382" s="122" t="s">
        <v>344</v>
      </c>
      <c r="C382" s="123"/>
      <c r="D382" s="69"/>
      <c r="E382" s="70"/>
      <c r="F382" s="70"/>
      <c r="G382" s="70"/>
      <c r="H382" s="70"/>
      <c r="I382" s="71"/>
      <c r="J382" s="119" t="s">
        <v>211</v>
      </c>
      <c r="K382" s="120"/>
      <c r="L382" s="120"/>
      <c r="M382" s="120"/>
      <c r="N382" s="121"/>
      <c r="O382" s="42" t="s">
        <v>48</v>
      </c>
      <c r="P382" s="42" t="s">
        <v>214</v>
      </c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</row>
    <row r="383" spans="1:200" ht="21" customHeight="1" x14ac:dyDescent="0.25">
      <c r="A383" s="40"/>
      <c r="B383" s="124"/>
      <c r="C383" s="125"/>
      <c r="D383" s="72"/>
      <c r="E383" s="73"/>
      <c r="F383" s="73"/>
      <c r="G383" s="73"/>
      <c r="H383" s="73"/>
      <c r="I383" s="74"/>
      <c r="J383" s="23">
        <v>340000</v>
      </c>
      <c r="K383" s="23">
        <v>500000</v>
      </c>
      <c r="L383" s="23">
        <v>500000</v>
      </c>
      <c r="M383" s="23">
        <v>500000</v>
      </c>
      <c r="N383" s="23">
        <v>500000</v>
      </c>
      <c r="O383" s="43"/>
      <c r="P383" s="139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</row>
    <row r="384" spans="1:200" ht="13.5" customHeight="1" x14ac:dyDescent="0.25">
      <c r="A384" s="39">
        <v>72</v>
      </c>
      <c r="B384" s="115" t="s">
        <v>212</v>
      </c>
      <c r="C384" s="116"/>
      <c r="D384" s="69"/>
      <c r="E384" s="70"/>
      <c r="F384" s="70"/>
      <c r="G384" s="70"/>
      <c r="H384" s="70"/>
      <c r="I384" s="71"/>
      <c r="J384" s="119" t="s">
        <v>211</v>
      </c>
      <c r="K384" s="120"/>
      <c r="L384" s="120"/>
      <c r="M384" s="120"/>
      <c r="N384" s="121"/>
      <c r="O384" s="42" t="s">
        <v>48</v>
      </c>
      <c r="P384" s="139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</row>
    <row r="385" spans="1:200" ht="18.75" customHeight="1" x14ac:dyDescent="0.25">
      <c r="A385" s="40"/>
      <c r="B385" s="117"/>
      <c r="C385" s="118"/>
      <c r="D385" s="72"/>
      <c r="E385" s="73"/>
      <c r="F385" s="73"/>
      <c r="G385" s="73"/>
      <c r="H385" s="73"/>
      <c r="I385" s="74"/>
      <c r="J385" s="23">
        <v>360000</v>
      </c>
      <c r="K385" s="23">
        <v>100000</v>
      </c>
      <c r="L385" s="23">
        <v>100000</v>
      </c>
      <c r="M385" s="23">
        <v>100000</v>
      </c>
      <c r="N385" s="23">
        <v>100000</v>
      </c>
      <c r="O385" s="43"/>
      <c r="P385" s="139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</row>
    <row r="386" spans="1:200" ht="20.25" customHeight="1" x14ac:dyDescent="0.25">
      <c r="A386" s="39">
        <v>73</v>
      </c>
      <c r="B386" s="115" t="s">
        <v>334</v>
      </c>
      <c r="C386" s="116"/>
      <c r="D386" s="69"/>
      <c r="E386" s="70"/>
      <c r="F386" s="70"/>
      <c r="G386" s="70"/>
      <c r="H386" s="70"/>
      <c r="I386" s="71"/>
      <c r="J386" s="119" t="s">
        <v>211</v>
      </c>
      <c r="K386" s="120"/>
      <c r="L386" s="120"/>
      <c r="M386" s="120"/>
      <c r="N386" s="121"/>
      <c r="O386" s="42" t="s">
        <v>48</v>
      </c>
      <c r="P386" s="139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</row>
    <row r="387" spans="1:200" ht="15.75" customHeight="1" x14ac:dyDescent="0.25">
      <c r="A387" s="40"/>
      <c r="B387" s="117"/>
      <c r="C387" s="118"/>
      <c r="D387" s="72"/>
      <c r="E387" s="73"/>
      <c r="F387" s="73"/>
      <c r="G387" s="73"/>
      <c r="H387" s="73"/>
      <c r="I387" s="74"/>
      <c r="J387" s="23">
        <v>120000</v>
      </c>
      <c r="K387" s="23">
        <v>100000</v>
      </c>
      <c r="L387" s="23">
        <v>100000</v>
      </c>
      <c r="M387" s="23">
        <v>100000</v>
      </c>
      <c r="N387" s="23">
        <v>100000</v>
      </c>
      <c r="O387" s="43"/>
      <c r="P387" s="139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</row>
    <row r="388" spans="1:200" ht="21.75" customHeight="1" x14ac:dyDescent="0.25">
      <c r="A388" s="39">
        <v>74</v>
      </c>
      <c r="B388" s="115" t="s">
        <v>345</v>
      </c>
      <c r="C388" s="116"/>
      <c r="D388" s="69"/>
      <c r="E388" s="70"/>
      <c r="F388" s="70"/>
      <c r="G388" s="70"/>
      <c r="H388" s="70"/>
      <c r="I388" s="71"/>
      <c r="J388" s="119" t="s">
        <v>211</v>
      </c>
      <c r="K388" s="120"/>
      <c r="L388" s="120"/>
      <c r="M388" s="120"/>
      <c r="N388" s="121"/>
      <c r="O388" s="42" t="s">
        <v>48</v>
      </c>
      <c r="P388" s="139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</row>
    <row r="389" spans="1:200" ht="20.25" customHeight="1" x14ac:dyDescent="0.25">
      <c r="A389" s="40"/>
      <c r="B389" s="117"/>
      <c r="C389" s="118"/>
      <c r="D389" s="72"/>
      <c r="E389" s="73"/>
      <c r="F389" s="73"/>
      <c r="G389" s="73"/>
      <c r="H389" s="73"/>
      <c r="I389" s="74"/>
      <c r="J389" s="23">
        <v>15000</v>
      </c>
      <c r="K389" s="23">
        <v>15000</v>
      </c>
      <c r="L389" s="23">
        <v>15000</v>
      </c>
      <c r="M389" s="23">
        <v>15000</v>
      </c>
      <c r="N389" s="23">
        <v>15000</v>
      </c>
      <c r="O389" s="43"/>
      <c r="P389" s="139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</row>
    <row r="390" spans="1:200" ht="25.5" customHeight="1" x14ac:dyDescent="0.25">
      <c r="A390" s="39">
        <v>75</v>
      </c>
      <c r="B390" s="115" t="s">
        <v>335</v>
      </c>
      <c r="C390" s="116"/>
      <c r="D390" s="69"/>
      <c r="E390" s="70"/>
      <c r="F390" s="70"/>
      <c r="G390" s="70"/>
      <c r="H390" s="70"/>
      <c r="I390" s="71"/>
      <c r="J390" s="119" t="s">
        <v>211</v>
      </c>
      <c r="K390" s="120"/>
      <c r="L390" s="120"/>
      <c r="M390" s="120"/>
      <c r="N390" s="121"/>
      <c r="O390" s="42" t="s">
        <v>48</v>
      </c>
      <c r="P390" s="139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</row>
    <row r="391" spans="1:200" ht="18" customHeight="1" x14ac:dyDescent="0.25">
      <c r="A391" s="40"/>
      <c r="B391" s="117"/>
      <c r="C391" s="118"/>
      <c r="D391" s="72"/>
      <c r="E391" s="73"/>
      <c r="F391" s="73"/>
      <c r="G391" s="73"/>
      <c r="H391" s="73"/>
      <c r="I391" s="74"/>
      <c r="J391" s="23">
        <v>18000</v>
      </c>
      <c r="K391" s="23">
        <v>15000</v>
      </c>
      <c r="L391" s="23">
        <v>15000</v>
      </c>
      <c r="M391" s="23">
        <v>10000</v>
      </c>
      <c r="N391" s="23">
        <v>10000</v>
      </c>
      <c r="O391" s="43"/>
      <c r="P391" s="139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</row>
    <row r="392" spans="1:200" ht="21" customHeight="1" x14ac:dyDescent="0.25">
      <c r="A392" s="39">
        <v>76</v>
      </c>
      <c r="B392" s="115" t="s">
        <v>213</v>
      </c>
      <c r="C392" s="116"/>
      <c r="D392" s="69"/>
      <c r="E392" s="70"/>
      <c r="F392" s="70"/>
      <c r="G392" s="70"/>
      <c r="H392" s="70"/>
      <c r="I392" s="71"/>
      <c r="J392" s="119" t="s">
        <v>211</v>
      </c>
      <c r="K392" s="120"/>
      <c r="L392" s="120"/>
      <c r="M392" s="120"/>
      <c r="N392" s="121"/>
      <c r="O392" s="42" t="s">
        <v>48</v>
      </c>
      <c r="P392" s="139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</row>
    <row r="393" spans="1:200" ht="18.75" customHeight="1" x14ac:dyDescent="0.25">
      <c r="A393" s="40"/>
      <c r="B393" s="117"/>
      <c r="C393" s="118"/>
      <c r="D393" s="72"/>
      <c r="E393" s="73"/>
      <c r="F393" s="73"/>
      <c r="G393" s="73"/>
      <c r="H393" s="73"/>
      <c r="I393" s="74"/>
      <c r="J393" s="23">
        <v>80000</v>
      </c>
      <c r="K393" s="23">
        <v>50000</v>
      </c>
      <c r="L393" s="23">
        <v>50000</v>
      </c>
      <c r="M393" s="23">
        <v>30000</v>
      </c>
      <c r="N393" s="23">
        <v>30000</v>
      </c>
      <c r="O393" s="43"/>
      <c r="P393" s="139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</row>
    <row r="394" spans="1:200" ht="13.5" customHeight="1" x14ac:dyDescent="0.25">
      <c r="A394" s="39">
        <v>77</v>
      </c>
      <c r="B394" s="122" t="s">
        <v>346</v>
      </c>
      <c r="C394" s="123"/>
      <c r="D394" s="69"/>
      <c r="E394" s="70"/>
      <c r="F394" s="70"/>
      <c r="G394" s="70"/>
      <c r="H394" s="70"/>
      <c r="I394" s="71"/>
      <c r="J394" s="119" t="s">
        <v>211</v>
      </c>
      <c r="K394" s="120"/>
      <c r="L394" s="120"/>
      <c r="M394" s="120"/>
      <c r="N394" s="121"/>
      <c r="O394" s="42" t="s">
        <v>125</v>
      </c>
      <c r="P394" s="139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</row>
    <row r="395" spans="1:200" ht="21.75" customHeight="1" x14ac:dyDescent="0.25">
      <c r="A395" s="40"/>
      <c r="B395" s="124"/>
      <c r="C395" s="125"/>
      <c r="D395" s="72"/>
      <c r="E395" s="73"/>
      <c r="F395" s="73"/>
      <c r="G395" s="73"/>
      <c r="H395" s="73"/>
      <c r="I395" s="74"/>
      <c r="J395" s="23">
        <v>2514000</v>
      </c>
      <c r="K395" s="23">
        <v>3647000</v>
      </c>
      <c r="L395" s="23">
        <v>0</v>
      </c>
      <c r="M395" s="23">
        <v>0</v>
      </c>
      <c r="N395" s="23">
        <v>0</v>
      </c>
      <c r="O395" s="43"/>
      <c r="P395" s="139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</row>
    <row r="396" spans="1:200" ht="21" customHeight="1" x14ac:dyDescent="0.25">
      <c r="A396" s="39">
        <v>78</v>
      </c>
      <c r="B396" s="115" t="s">
        <v>347</v>
      </c>
      <c r="C396" s="116"/>
      <c r="D396" s="69"/>
      <c r="E396" s="70"/>
      <c r="F396" s="70"/>
      <c r="G396" s="70"/>
      <c r="H396" s="70"/>
      <c r="I396" s="71"/>
      <c r="J396" s="119" t="s">
        <v>211</v>
      </c>
      <c r="K396" s="120"/>
      <c r="L396" s="120"/>
      <c r="M396" s="120"/>
      <c r="N396" s="121"/>
      <c r="O396" s="42" t="s">
        <v>336</v>
      </c>
      <c r="P396" s="139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</row>
    <row r="397" spans="1:200" ht="23.25" customHeight="1" x14ac:dyDescent="0.25">
      <c r="A397" s="40"/>
      <c r="B397" s="117"/>
      <c r="C397" s="118"/>
      <c r="D397" s="72"/>
      <c r="E397" s="73"/>
      <c r="F397" s="73"/>
      <c r="G397" s="73"/>
      <c r="H397" s="73"/>
      <c r="I397" s="74"/>
      <c r="J397" s="23">
        <v>0</v>
      </c>
      <c r="K397" s="23">
        <v>70000</v>
      </c>
      <c r="L397" s="23">
        <v>70000</v>
      </c>
      <c r="M397" s="23">
        <v>0</v>
      </c>
      <c r="N397" s="23">
        <v>0</v>
      </c>
      <c r="O397" s="43"/>
      <c r="P397" s="43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</row>
    <row r="398" spans="1:200" ht="21.75" customHeight="1" x14ac:dyDescent="0.25">
      <c r="A398" s="52">
        <v>79</v>
      </c>
      <c r="B398" s="89" t="s">
        <v>63</v>
      </c>
      <c r="C398" s="90"/>
      <c r="D398" s="246" t="s">
        <v>64</v>
      </c>
      <c r="E398" s="247"/>
      <c r="F398" s="247"/>
      <c r="G398" s="247"/>
      <c r="H398" s="247"/>
      <c r="I398" s="248"/>
      <c r="J398" s="95" t="s">
        <v>53</v>
      </c>
      <c r="K398" s="96"/>
      <c r="L398" s="96"/>
      <c r="M398" s="96"/>
      <c r="N398" s="97"/>
      <c r="O398" s="52" t="s">
        <v>48</v>
      </c>
      <c r="P398" s="130" t="s">
        <v>216</v>
      </c>
    </row>
    <row r="399" spans="1:200" ht="19.5" customHeight="1" x14ac:dyDescent="0.25">
      <c r="A399" s="100"/>
      <c r="B399" s="91"/>
      <c r="C399" s="92"/>
      <c r="D399" s="249"/>
      <c r="E399" s="250"/>
      <c r="F399" s="250"/>
      <c r="G399" s="250"/>
      <c r="H399" s="250"/>
      <c r="I399" s="251"/>
      <c r="J399" s="6">
        <f>J401+J403+J405+J407</f>
        <v>170519.76</v>
      </c>
      <c r="K399" s="6">
        <f>K401+K403+K405+K407</f>
        <v>153402.79999999999</v>
      </c>
      <c r="L399" s="6">
        <f>L401+L403+L405+L407</f>
        <v>154862.70000000001</v>
      </c>
      <c r="M399" s="6">
        <f>M401+M403+M405+M407</f>
        <v>139579.79999999999</v>
      </c>
      <c r="N399" s="6">
        <f>N401+N403+N405+N407</f>
        <v>129581.1</v>
      </c>
      <c r="O399" s="100"/>
      <c r="P399" s="131"/>
    </row>
    <row r="400" spans="1:200" ht="18.75" customHeight="1" x14ac:dyDescent="0.25">
      <c r="A400" s="100"/>
      <c r="B400" s="91"/>
      <c r="C400" s="92"/>
      <c r="D400" s="249"/>
      <c r="E400" s="250"/>
      <c r="F400" s="250"/>
      <c r="G400" s="250"/>
      <c r="H400" s="250"/>
      <c r="I400" s="251"/>
      <c r="J400" s="95" t="s">
        <v>58</v>
      </c>
      <c r="K400" s="96"/>
      <c r="L400" s="96"/>
      <c r="M400" s="96"/>
      <c r="N400" s="97"/>
      <c r="O400" s="100"/>
      <c r="P400" s="131"/>
    </row>
    <row r="401" spans="1:16" ht="17.25" customHeight="1" x14ac:dyDescent="0.25">
      <c r="A401" s="100"/>
      <c r="B401" s="91"/>
      <c r="C401" s="92"/>
      <c r="D401" s="249"/>
      <c r="E401" s="250"/>
      <c r="F401" s="250"/>
      <c r="G401" s="250"/>
      <c r="H401" s="250"/>
      <c r="I401" s="251"/>
      <c r="J401" s="6">
        <f>J412</f>
        <v>159079.76</v>
      </c>
      <c r="K401" s="6">
        <f>K412</f>
        <v>142032.79999999999</v>
      </c>
      <c r="L401" s="6">
        <f>L412</f>
        <v>132814.5</v>
      </c>
      <c r="M401" s="6">
        <f>M412</f>
        <v>128153.40000000001</v>
      </c>
      <c r="N401" s="6">
        <f>N412</f>
        <v>118531.1</v>
      </c>
      <c r="O401" s="100"/>
      <c r="P401" s="131"/>
    </row>
    <row r="402" spans="1:16" ht="15" customHeight="1" x14ac:dyDescent="0.25">
      <c r="A402" s="100"/>
      <c r="B402" s="91"/>
      <c r="C402" s="92"/>
      <c r="D402" s="249"/>
      <c r="E402" s="250"/>
      <c r="F402" s="250"/>
      <c r="G402" s="250"/>
      <c r="H402" s="250"/>
      <c r="I402" s="251"/>
      <c r="J402" s="95" t="s">
        <v>68</v>
      </c>
      <c r="K402" s="96"/>
      <c r="L402" s="96"/>
      <c r="M402" s="96"/>
      <c r="N402" s="97"/>
      <c r="O402" s="100"/>
      <c r="P402" s="131"/>
    </row>
    <row r="403" spans="1:16" ht="15" customHeight="1" x14ac:dyDescent="0.25">
      <c r="A403" s="100"/>
      <c r="B403" s="91"/>
      <c r="C403" s="92"/>
      <c r="D403" s="249"/>
      <c r="E403" s="250"/>
      <c r="F403" s="250"/>
      <c r="G403" s="250"/>
      <c r="H403" s="250"/>
      <c r="I403" s="251"/>
      <c r="J403" s="6">
        <f>J414</f>
        <v>0</v>
      </c>
      <c r="K403" s="6">
        <f>K414</f>
        <v>0</v>
      </c>
      <c r="L403" s="6">
        <f>L414</f>
        <v>10798.2</v>
      </c>
      <c r="M403" s="6">
        <f>M414</f>
        <v>276.39999999999998</v>
      </c>
      <c r="N403" s="6">
        <f>N414</f>
        <v>0</v>
      </c>
      <c r="O403" s="100"/>
      <c r="P403" s="131"/>
    </row>
    <row r="404" spans="1:16" ht="15.75" customHeight="1" x14ac:dyDescent="0.25">
      <c r="A404" s="100"/>
      <c r="B404" s="91"/>
      <c r="C404" s="92"/>
      <c r="D404" s="252"/>
      <c r="E404" s="253"/>
      <c r="F404" s="253"/>
      <c r="G404" s="253"/>
      <c r="H404" s="253"/>
      <c r="I404" s="254"/>
      <c r="J404" s="95" t="s">
        <v>215</v>
      </c>
      <c r="K404" s="96"/>
      <c r="L404" s="96"/>
      <c r="M404" s="96"/>
      <c r="N404" s="97"/>
      <c r="O404" s="100"/>
      <c r="P404" s="131"/>
    </row>
    <row r="405" spans="1:16" ht="14.25" customHeight="1" x14ac:dyDescent="0.25">
      <c r="A405" s="100"/>
      <c r="B405" s="91"/>
      <c r="C405" s="92"/>
      <c r="D405" s="41">
        <v>49.5</v>
      </c>
      <c r="E405" s="41">
        <v>35</v>
      </c>
      <c r="F405" s="41">
        <v>37</v>
      </c>
      <c r="G405" s="41">
        <v>38</v>
      </c>
      <c r="H405" s="41">
        <v>39</v>
      </c>
      <c r="I405" s="41">
        <v>40</v>
      </c>
      <c r="J405" s="6">
        <f>J416</f>
        <v>0</v>
      </c>
      <c r="K405" s="6">
        <f>K416</f>
        <v>0</v>
      </c>
      <c r="L405" s="6">
        <f>L416</f>
        <v>0</v>
      </c>
      <c r="M405" s="6">
        <f>M416</f>
        <v>0</v>
      </c>
      <c r="N405" s="6">
        <f>N416</f>
        <v>0</v>
      </c>
      <c r="O405" s="100"/>
      <c r="P405" s="131"/>
    </row>
    <row r="406" spans="1:16" ht="14.25" customHeight="1" x14ac:dyDescent="0.25">
      <c r="A406" s="100"/>
      <c r="B406" s="91"/>
      <c r="C406" s="92"/>
      <c r="D406" s="41"/>
      <c r="E406" s="41"/>
      <c r="F406" s="41"/>
      <c r="G406" s="41"/>
      <c r="H406" s="41"/>
      <c r="I406" s="41"/>
      <c r="J406" s="95" t="s">
        <v>57</v>
      </c>
      <c r="K406" s="96"/>
      <c r="L406" s="96"/>
      <c r="M406" s="96"/>
      <c r="N406" s="97"/>
      <c r="O406" s="100"/>
      <c r="P406" s="131"/>
    </row>
    <row r="407" spans="1:16" ht="15.75" customHeight="1" x14ac:dyDescent="0.25">
      <c r="A407" s="100"/>
      <c r="B407" s="91"/>
      <c r="C407" s="92"/>
      <c r="D407" s="41"/>
      <c r="E407" s="41"/>
      <c r="F407" s="41"/>
      <c r="G407" s="41"/>
      <c r="H407" s="41"/>
      <c r="I407" s="41"/>
      <c r="J407" s="98">
        <f>J418</f>
        <v>11440</v>
      </c>
      <c r="K407" s="98">
        <f>K418</f>
        <v>11370</v>
      </c>
      <c r="L407" s="98">
        <f>L418</f>
        <v>11250</v>
      </c>
      <c r="M407" s="98">
        <f>M418</f>
        <v>11150</v>
      </c>
      <c r="N407" s="98">
        <f>N418</f>
        <v>11050</v>
      </c>
      <c r="O407" s="100"/>
      <c r="P407" s="131"/>
    </row>
    <row r="408" spans="1:16" ht="6.75" hidden="1" customHeight="1" x14ac:dyDescent="0.25">
      <c r="A408" s="53"/>
      <c r="B408" s="93"/>
      <c r="C408" s="94"/>
      <c r="D408" s="41"/>
      <c r="E408" s="41"/>
      <c r="F408" s="41"/>
      <c r="G408" s="41"/>
      <c r="H408" s="41"/>
      <c r="I408" s="41"/>
      <c r="J408" s="99"/>
      <c r="K408" s="99"/>
      <c r="L408" s="99"/>
      <c r="M408" s="99"/>
      <c r="N408" s="99"/>
      <c r="O408" s="53"/>
      <c r="P408" s="132"/>
    </row>
    <row r="409" spans="1:16" ht="18.75" customHeight="1" x14ac:dyDescent="0.25">
      <c r="A409" s="52">
        <v>80</v>
      </c>
      <c r="B409" s="109" t="s">
        <v>190</v>
      </c>
      <c r="C409" s="110"/>
      <c r="D409" s="69" t="s">
        <v>259</v>
      </c>
      <c r="E409" s="70"/>
      <c r="F409" s="70"/>
      <c r="G409" s="70"/>
      <c r="H409" s="70"/>
      <c r="I409" s="71"/>
      <c r="J409" s="59" t="s">
        <v>53</v>
      </c>
      <c r="K409" s="60"/>
      <c r="L409" s="60"/>
      <c r="M409" s="60"/>
      <c r="N409" s="61"/>
      <c r="O409" s="39" t="s">
        <v>48</v>
      </c>
      <c r="P409" s="42" t="s">
        <v>284</v>
      </c>
    </row>
    <row r="410" spans="1:16" ht="15.75" x14ac:dyDescent="0.25">
      <c r="A410" s="100"/>
      <c r="B410" s="111"/>
      <c r="C410" s="112"/>
      <c r="D410" s="103"/>
      <c r="E410" s="104"/>
      <c r="F410" s="104"/>
      <c r="G410" s="104"/>
      <c r="H410" s="104"/>
      <c r="I410" s="105"/>
      <c r="J410" s="22">
        <f>J412+J414+J416+J418</f>
        <v>170519.76</v>
      </c>
      <c r="K410" s="22">
        <f>K412+K414+K416+K418</f>
        <v>153402.79999999999</v>
      </c>
      <c r="L410" s="22">
        <f>L412+L414+L416+L418</f>
        <v>154862.70000000001</v>
      </c>
      <c r="M410" s="22">
        <f>M412+M414+M416+M418</f>
        <v>139579.79999999999</v>
      </c>
      <c r="N410" s="22">
        <f>N412+N414+N416+N418</f>
        <v>129581.1</v>
      </c>
      <c r="O410" s="88"/>
      <c r="P410" s="139"/>
    </row>
    <row r="411" spans="1:16" x14ac:dyDescent="0.25">
      <c r="A411" s="100"/>
      <c r="B411" s="111"/>
      <c r="C411" s="112"/>
      <c r="D411" s="103"/>
      <c r="E411" s="104"/>
      <c r="F411" s="104"/>
      <c r="G411" s="104"/>
      <c r="H411" s="104"/>
      <c r="I411" s="105"/>
      <c r="J411" s="106" t="s">
        <v>58</v>
      </c>
      <c r="K411" s="107"/>
      <c r="L411" s="107"/>
      <c r="M411" s="107"/>
      <c r="N411" s="108"/>
      <c r="O411" s="88"/>
      <c r="P411" s="139"/>
    </row>
    <row r="412" spans="1:16" ht="21" customHeight="1" x14ac:dyDescent="0.25">
      <c r="A412" s="100"/>
      <c r="B412" s="111"/>
      <c r="C412" s="112"/>
      <c r="D412" s="72"/>
      <c r="E412" s="73"/>
      <c r="F412" s="73"/>
      <c r="G412" s="73"/>
      <c r="H412" s="73"/>
      <c r="I412" s="74"/>
      <c r="J412" s="24">
        <f>J422+J426+J428+J430+J432+J434+J436+J438+J440+J442+J444+J446+J448+J462</f>
        <v>159079.76</v>
      </c>
      <c r="K412" s="24">
        <f>K422+K426+K428+K430+K432+K434+K436+K438+K440+K442+K444+K446+K448+K462</f>
        <v>142032.79999999999</v>
      </c>
      <c r="L412" s="24">
        <f>L422+L426+L428+L430+L432+L434+L436+L438+L440+L442+L444+L446+L448+L462</f>
        <v>132814.5</v>
      </c>
      <c r="M412" s="24">
        <f>M422+M426+M428+M430+M432+M434+M436+M438+M440+M442+M444+M446+M448+M462</f>
        <v>128153.40000000001</v>
      </c>
      <c r="N412" s="24">
        <f>N422+N426+N428+N430+N432+N434+N436+N438+N440+N442+N444+N446+N448+N462</f>
        <v>118531.1</v>
      </c>
      <c r="O412" s="88"/>
      <c r="P412" s="139"/>
    </row>
    <row r="413" spans="1:16" x14ac:dyDescent="0.25">
      <c r="A413" s="100"/>
      <c r="B413" s="111"/>
      <c r="C413" s="112"/>
      <c r="D413" s="13">
        <v>97.7</v>
      </c>
      <c r="E413" s="13">
        <v>96</v>
      </c>
      <c r="F413" s="13">
        <v>96</v>
      </c>
      <c r="G413" s="13">
        <v>96</v>
      </c>
      <c r="H413" s="13">
        <v>96</v>
      </c>
      <c r="I413" s="13">
        <v>96</v>
      </c>
      <c r="J413" s="106" t="s">
        <v>68</v>
      </c>
      <c r="K413" s="107"/>
      <c r="L413" s="107"/>
      <c r="M413" s="107"/>
      <c r="N413" s="108"/>
      <c r="O413" s="88"/>
      <c r="P413" s="139"/>
    </row>
    <row r="414" spans="1:16" x14ac:dyDescent="0.25">
      <c r="A414" s="100"/>
      <c r="B414" s="111"/>
      <c r="C414" s="112"/>
      <c r="D414" s="69" t="s">
        <v>260</v>
      </c>
      <c r="E414" s="70"/>
      <c r="F414" s="70"/>
      <c r="G414" s="70"/>
      <c r="H414" s="70"/>
      <c r="I414" s="71"/>
      <c r="J414" s="24">
        <f>J464</f>
        <v>0</v>
      </c>
      <c r="K414" s="24">
        <f>K464</f>
        <v>0</v>
      </c>
      <c r="L414" s="24">
        <f>L464</f>
        <v>10798.2</v>
      </c>
      <c r="M414" s="24">
        <f>M464</f>
        <v>276.39999999999998</v>
      </c>
      <c r="N414" s="24">
        <f>N464</f>
        <v>0</v>
      </c>
      <c r="O414" s="88"/>
      <c r="P414" s="41" t="s">
        <v>286</v>
      </c>
    </row>
    <row r="415" spans="1:16" ht="19.5" customHeight="1" x14ac:dyDescent="0.25">
      <c r="A415" s="100"/>
      <c r="B415" s="111"/>
      <c r="C415" s="112"/>
      <c r="D415" s="103"/>
      <c r="E415" s="104"/>
      <c r="F415" s="104"/>
      <c r="G415" s="104"/>
      <c r="H415" s="104"/>
      <c r="I415" s="105"/>
      <c r="J415" s="106" t="s">
        <v>112</v>
      </c>
      <c r="K415" s="107"/>
      <c r="L415" s="107"/>
      <c r="M415" s="107"/>
      <c r="N415" s="108"/>
      <c r="O415" s="88"/>
      <c r="P415" s="41"/>
    </row>
    <row r="416" spans="1:16" x14ac:dyDescent="0.25">
      <c r="A416" s="100"/>
      <c r="B416" s="111"/>
      <c r="C416" s="112"/>
      <c r="D416" s="103"/>
      <c r="E416" s="104"/>
      <c r="F416" s="104"/>
      <c r="G416" s="104"/>
      <c r="H416" s="104"/>
      <c r="I416" s="105"/>
      <c r="J416" s="24">
        <v>0</v>
      </c>
      <c r="K416" s="24">
        <v>0</v>
      </c>
      <c r="L416" s="24">
        <v>0</v>
      </c>
      <c r="M416" s="24">
        <v>0</v>
      </c>
      <c r="N416" s="24">
        <v>0</v>
      </c>
      <c r="O416" s="88"/>
      <c r="P416" s="41"/>
    </row>
    <row r="417" spans="1:16" ht="21" customHeight="1" x14ac:dyDescent="0.25">
      <c r="A417" s="100"/>
      <c r="B417" s="111"/>
      <c r="C417" s="112"/>
      <c r="D417" s="72"/>
      <c r="E417" s="73"/>
      <c r="F417" s="73"/>
      <c r="G417" s="73"/>
      <c r="H417" s="73"/>
      <c r="I417" s="74"/>
      <c r="J417" s="106" t="s">
        <v>57</v>
      </c>
      <c r="K417" s="107"/>
      <c r="L417" s="107"/>
      <c r="M417" s="107"/>
      <c r="N417" s="108"/>
      <c r="O417" s="88"/>
      <c r="P417" s="41"/>
    </row>
    <row r="418" spans="1:16" ht="17.25" customHeight="1" x14ac:dyDescent="0.25">
      <c r="A418" s="53"/>
      <c r="B418" s="113"/>
      <c r="C418" s="114"/>
      <c r="D418" s="13">
        <v>98.3</v>
      </c>
      <c r="E418" s="13">
        <v>100</v>
      </c>
      <c r="F418" s="13">
        <v>100</v>
      </c>
      <c r="G418" s="13">
        <v>100</v>
      </c>
      <c r="H418" s="13">
        <v>100</v>
      </c>
      <c r="I418" s="13">
        <v>100</v>
      </c>
      <c r="J418" s="24">
        <f>J424</f>
        <v>11440</v>
      </c>
      <c r="K418" s="24">
        <f>K424</f>
        <v>11370</v>
      </c>
      <c r="L418" s="24">
        <f>L424</f>
        <v>11250</v>
      </c>
      <c r="M418" s="24">
        <f>M424</f>
        <v>11150</v>
      </c>
      <c r="N418" s="24">
        <f>N424</f>
        <v>11050</v>
      </c>
      <c r="O418" s="40"/>
      <c r="P418" s="41"/>
    </row>
    <row r="419" spans="1:16" ht="17.25" customHeight="1" x14ac:dyDescent="0.25">
      <c r="A419" s="52">
        <v>81</v>
      </c>
      <c r="B419" s="82" t="s">
        <v>217</v>
      </c>
      <c r="C419" s="37" t="s">
        <v>218</v>
      </c>
      <c r="D419" s="69" t="s">
        <v>220</v>
      </c>
      <c r="E419" s="70"/>
      <c r="F419" s="70"/>
      <c r="G419" s="70"/>
      <c r="H419" s="70"/>
      <c r="I419" s="71"/>
      <c r="J419" s="127" t="s">
        <v>53</v>
      </c>
      <c r="K419" s="128"/>
      <c r="L419" s="128"/>
      <c r="M419" s="128"/>
      <c r="N419" s="129"/>
      <c r="O419" s="39" t="s">
        <v>48</v>
      </c>
      <c r="P419" s="39" t="s">
        <v>219</v>
      </c>
    </row>
    <row r="420" spans="1:16" x14ac:dyDescent="0.25">
      <c r="A420" s="100"/>
      <c r="B420" s="102"/>
      <c r="C420" s="101"/>
      <c r="D420" s="103"/>
      <c r="E420" s="104"/>
      <c r="F420" s="104"/>
      <c r="G420" s="104"/>
      <c r="H420" s="104"/>
      <c r="I420" s="105"/>
      <c r="J420" s="5">
        <f>J422+J424</f>
        <v>28765.9</v>
      </c>
      <c r="K420" s="5">
        <f>K422+K424</f>
        <v>27891.200000000001</v>
      </c>
      <c r="L420" s="5">
        <f>L422+L424</f>
        <v>25772.2</v>
      </c>
      <c r="M420" s="5">
        <f>M422+M424</f>
        <v>24697.4</v>
      </c>
      <c r="N420" s="5">
        <f>N422+N424</f>
        <v>34750</v>
      </c>
      <c r="O420" s="88"/>
      <c r="P420" s="88"/>
    </row>
    <row r="421" spans="1:16" x14ac:dyDescent="0.25">
      <c r="A421" s="100"/>
      <c r="B421" s="102"/>
      <c r="C421" s="101"/>
      <c r="D421" s="103"/>
      <c r="E421" s="104"/>
      <c r="F421" s="104"/>
      <c r="G421" s="104"/>
      <c r="H421" s="104"/>
      <c r="I421" s="105"/>
      <c r="J421" s="79" t="s">
        <v>58</v>
      </c>
      <c r="K421" s="80"/>
      <c r="L421" s="80"/>
      <c r="M421" s="80"/>
      <c r="N421" s="81"/>
      <c r="O421" s="88"/>
      <c r="P421" s="88"/>
    </row>
    <row r="422" spans="1:16" x14ac:dyDescent="0.25">
      <c r="A422" s="100"/>
      <c r="B422" s="102"/>
      <c r="C422" s="101"/>
      <c r="D422" s="72"/>
      <c r="E422" s="73"/>
      <c r="F422" s="73"/>
      <c r="G422" s="73"/>
      <c r="H422" s="73"/>
      <c r="I422" s="74"/>
      <c r="J422" s="13">
        <v>17325.900000000001</v>
      </c>
      <c r="K422" s="13">
        <v>16521.2</v>
      </c>
      <c r="L422" s="13">
        <v>14522.2</v>
      </c>
      <c r="M422" s="13">
        <v>13547.4</v>
      </c>
      <c r="N422" s="13">
        <v>23700</v>
      </c>
      <c r="O422" s="88"/>
      <c r="P422" s="88"/>
    </row>
    <row r="423" spans="1:16" x14ac:dyDescent="0.25">
      <c r="A423" s="100"/>
      <c r="B423" s="102"/>
      <c r="C423" s="101"/>
      <c r="D423" s="42" t="s">
        <v>221</v>
      </c>
      <c r="E423" s="42" t="s">
        <v>221</v>
      </c>
      <c r="F423" s="42" t="s">
        <v>221</v>
      </c>
      <c r="G423" s="42" t="s">
        <v>221</v>
      </c>
      <c r="H423" s="42" t="s">
        <v>221</v>
      </c>
      <c r="I423" s="42" t="s">
        <v>221</v>
      </c>
      <c r="J423" s="79" t="s">
        <v>57</v>
      </c>
      <c r="K423" s="80"/>
      <c r="L423" s="80"/>
      <c r="M423" s="80"/>
      <c r="N423" s="81"/>
      <c r="O423" s="88"/>
      <c r="P423" s="88"/>
    </row>
    <row r="424" spans="1:16" x14ac:dyDescent="0.25">
      <c r="A424" s="53"/>
      <c r="B424" s="83"/>
      <c r="C424" s="38"/>
      <c r="D424" s="43"/>
      <c r="E424" s="43"/>
      <c r="F424" s="43"/>
      <c r="G424" s="43"/>
      <c r="H424" s="43"/>
      <c r="I424" s="43"/>
      <c r="J424" s="13">
        <v>11440</v>
      </c>
      <c r="K424" s="13">
        <v>11370</v>
      </c>
      <c r="L424" s="13">
        <v>11250</v>
      </c>
      <c r="M424" s="13">
        <v>11150</v>
      </c>
      <c r="N424" s="13">
        <v>11050</v>
      </c>
      <c r="O424" s="40"/>
      <c r="P424" s="40"/>
    </row>
    <row r="425" spans="1:16" ht="66.75" customHeight="1" x14ac:dyDescent="0.25">
      <c r="A425" s="52">
        <v>82</v>
      </c>
      <c r="B425" s="82" t="s">
        <v>222</v>
      </c>
      <c r="C425" s="37" t="s">
        <v>224</v>
      </c>
      <c r="D425" s="79" t="s">
        <v>223</v>
      </c>
      <c r="E425" s="80"/>
      <c r="F425" s="80"/>
      <c r="G425" s="80"/>
      <c r="H425" s="80"/>
      <c r="I425" s="81"/>
      <c r="J425" s="79" t="s">
        <v>67</v>
      </c>
      <c r="K425" s="80"/>
      <c r="L425" s="80"/>
      <c r="M425" s="80"/>
      <c r="N425" s="81"/>
      <c r="O425" s="39" t="s">
        <v>48</v>
      </c>
      <c r="P425" s="39" t="s">
        <v>219</v>
      </c>
    </row>
    <row r="426" spans="1:16" x14ac:dyDescent="0.25">
      <c r="A426" s="53"/>
      <c r="B426" s="83"/>
      <c r="C426" s="38"/>
      <c r="D426" s="13">
        <v>7.5</v>
      </c>
      <c r="E426" s="13">
        <v>8</v>
      </c>
      <c r="F426" s="13">
        <v>8.5</v>
      </c>
      <c r="G426" s="13">
        <v>9</v>
      </c>
      <c r="H426" s="13">
        <v>9.5</v>
      </c>
      <c r="I426" s="13">
        <v>10</v>
      </c>
      <c r="J426" s="5">
        <v>669</v>
      </c>
      <c r="K426" s="5">
        <v>800</v>
      </c>
      <c r="L426" s="5">
        <v>703.2</v>
      </c>
      <c r="M426" s="5">
        <v>656</v>
      </c>
      <c r="N426" s="5">
        <v>1400.7</v>
      </c>
      <c r="O426" s="40"/>
      <c r="P426" s="40"/>
    </row>
    <row r="427" spans="1:16" ht="49.5" customHeight="1" x14ac:dyDescent="0.25">
      <c r="A427" s="52">
        <v>83</v>
      </c>
      <c r="B427" s="86" t="s">
        <v>225</v>
      </c>
      <c r="C427" s="84" t="s">
        <v>226</v>
      </c>
      <c r="D427" s="79" t="s">
        <v>229</v>
      </c>
      <c r="E427" s="80"/>
      <c r="F427" s="80"/>
      <c r="G427" s="80"/>
      <c r="H427" s="80"/>
      <c r="I427" s="81"/>
      <c r="J427" s="79" t="s">
        <v>67</v>
      </c>
      <c r="K427" s="80"/>
      <c r="L427" s="80"/>
      <c r="M427" s="80"/>
      <c r="N427" s="81"/>
      <c r="O427" s="39" t="s">
        <v>48</v>
      </c>
      <c r="P427" s="39" t="s">
        <v>219</v>
      </c>
    </row>
    <row r="428" spans="1:16" x14ac:dyDescent="0.25">
      <c r="A428" s="53"/>
      <c r="B428" s="87"/>
      <c r="C428" s="85"/>
      <c r="D428" s="13">
        <v>100</v>
      </c>
      <c r="E428" s="13">
        <v>100</v>
      </c>
      <c r="F428" s="13">
        <v>100</v>
      </c>
      <c r="G428" s="13">
        <v>100</v>
      </c>
      <c r="H428" s="13">
        <v>100</v>
      </c>
      <c r="I428" s="13">
        <v>100</v>
      </c>
      <c r="J428" s="5">
        <v>4327.7</v>
      </c>
      <c r="K428" s="5">
        <v>4115.3999999999996</v>
      </c>
      <c r="L428" s="5">
        <v>3699.6</v>
      </c>
      <c r="M428" s="5">
        <v>3451.3</v>
      </c>
      <c r="N428" s="5">
        <v>4680.6000000000004</v>
      </c>
      <c r="O428" s="40"/>
      <c r="P428" s="40"/>
    </row>
    <row r="429" spans="1:16" ht="36" customHeight="1" x14ac:dyDescent="0.25">
      <c r="A429" s="52">
        <v>84</v>
      </c>
      <c r="B429" s="82" t="s">
        <v>227</v>
      </c>
      <c r="C429" s="37" t="s">
        <v>228</v>
      </c>
      <c r="D429" s="79" t="s">
        <v>230</v>
      </c>
      <c r="E429" s="80"/>
      <c r="F429" s="80"/>
      <c r="G429" s="80"/>
      <c r="H429" s="80"/>
      <c r="I429" s="81"/>
      <c r="J429" s="79" t="s">
        <v>67</v>
      </c>
      <c r="K429" s="80"/>
      <c r="L429" s="80"/>
      <c r="M429" s="80"/>
      <c r="N429" s="81"/>
      <c r="O429" s="39" t="s">
        <v>48</v>
      </c>
      <c r="P429" s="41" t="s">
        <v>285</v>
      </c>
    </row>
    <row r="430" spans="1:16" ht="15" customHeight="1" x14ac:dyDescent="0.25">
      <c r="A430" s="53"/>
      <c r="B430" s="83"/>
      <c r="C430" s="38"/>
      <c r="D430" s="13">
        <v>97.1</v>
      </c>
      <c r="E430" s="13">
        <v>97</v>
      </c>
      <c r="F430" s="13">
        <v>100</v>
      </c>
      <c r="G430" s="13">
        <v>100</v>
      </c>
      <c r="H430" s="13">
        <v>100</v>
      </c>
      <c r="I430" s="13">
        <v>100</v>
      </c>
      <c r="J430" s="5">
        <v>10187.200000000001</v>
      </c>
      <c r="K430" s="5">
        <v>10000</v>
      </c>
      <c r="L430" s="5">
        <v>9140</v>
      </c>
      <c r="M430" s="5">
        <v>8440</v>
      </c>
      <c r="N430" s="5">
        <v>8440</v>
      </c>
      <c r="O430" s="40"/>
      <c r="P430" s="41"/>
    </row>
    <row r="431" spans="1:16" ht="42" customHeight="1" x14ac:dyDescent="0.25">
      <c r="A431" s="52">
        <v>85</v>
      </c>
      <c r="B431" s="82" t="s">
        <v>231</v>
      </c>
      <c r="C431" s="37" t="s">
        <v>232</v>
      </c>
      <c r="D431" s="79" t="s">
        <v>233</v>
      </c>
      <c r="E431" s="80"/>
      <c r="F431" s="80"/>
      <c r="G431" s="80"/>
      <c r="H431" s="80"/>
      <c r="I431" s="81"/>
      <c r="J431" s="79" t="s">
        <v>67</v>
      </c>
      <c r="K431" s="80"/>
      <c r="L431" s="80"/>
      <c r="M431" s="80"/>
      <c r="N431" s="81"/>
      <c r="O431" s="39" t="s">
        <v>48</v>
      </c>
      <c r="P431" s="41" t="s">
        <v>302</v>
      </c>
    </row>
    <row r="432" spans="1:16" ht="15" customHeight="1" x14ac:dyDescent="0.25">
      <c r="A432" s="53"/>
      <c r="B432" s="83"/>
      <c r="C432" s="38"/>
      <c r="D432" s="13">
        <v>38.799999999999997</v>
      </c>
      <c r="E432" s="13">
        <v>38.1</v>
      </c>
      <c r="F432" s="13">
        <v>38.200000000000003</v>
      </c>
      <c r="G432" s="13">
        <v>38.200000000000003</v>
      </c>
      <c r="H432" s="13">
        <v>38.299999999999997</v>
      </c>
      <c r="I432" s="13">
        <v>38.299999999999997</v>
      </c>
      <c r="J432" s="5">
        <v>200</v>
      </c>
      <c r="K432" s="5">
        <v>200</v>
      </c>
      <c r="L432" s="5">
        <v>200</v>
      </c>
      <c r="M432" s="5">
        <v>200</v>
      </c>
      <c r="N432" s="5">
        <v>200</v>
      </c>
      <c r="O432" s="40"/>
      <c r="P432" s="41"/>
    </row>
    <row r="433" spans="1:16" ht="27" customHeight="1" x14ac:dyDescent="0.25">
      <c r="A433" s="52">
        <v>86</v>
      </c>
      <c r="B433" s="86" t="s">
        <v>234</v>
      </c>
      <c r="C433" s="84" t="s">
        <v>235</v>
      </c>
      <c r="D433" s="79" t="s">
        <v>238</v>
      </c>
      <c r="E433" s="80"/>
      <c r="F433" s="80"/>
      <c r="G433" s="80"/>
      <c r="H433" s="80"/>
      <c r="I433" s="81"/>
      <c r="J433" s="79" t="s">
        <v>67</v>
      </c>
      <c r="K433" s="80"/>
      <c r="L433" s="80"/>
      <c r="M433" s="80"/>
      <c r="N433" s="81"/>
      <c r="O433" s="39" t="s">
        <v>48</v>
      </c>
      <c r="P433" s="41" t="s">
        <v>302</v>
      </c>
    </row>
    <row r="434" spans="1:16" ht="15" customHeight="1" x14ac:dyDescent="0.25">
      <c r="A434" s="53"/>
      <c r="B434" s="87"/>
      <c r="C434" s="85"/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5">
        <v>4120</v>
      </c>
      <c r="K434" s="5">
        <v>3900</v>
      </c>
      <c r="L434" s="5">
        <v>3900</v>
      </c>
      <c r="M434" s="5">
        <v>3900</v>
      </c>
      <c r="N434" s="5">
        <v>3900</v>
      </c>
      <c r="O434" s="40"/>
      <c r="P434" s="41"/>
    </row>
    <row r="435" spans="1:16" ht="87" customHeight="1" x14ac:dyDescent="0.25">
      <c r="A435" s="47">
        <v>87</v>
      </c>
      <c r="B435" s="46" t="s">
        <v>236</v>
      </c>
      <c r="C435" s="45" t="s">
        <v>237</v>
      </c>
      <c r="D435" s="41" t="s">
        <v>239</v>
      </c>
      <c r="E435" s="41"/>
      <c r="F435" s="41"/>
      <c r="G435" s="41"/>
      <c r="H435" s="41"/>
      <c r="I435" s="41"/>
      <c r="J435" s="41" t="s">
        <v>67</v>
      </c>
      <c r="K435" s="41"/>
      <c r="L435" s="41"/>
      <c r="M435" s="41"/>
      <c r="N435" s="41"/>
      <c r="O435" s="44" t="s">
        <v>48</v>
      </c>
      <c r="P435" s="41" t="s">
        <v>240</v>
      </c>
    </row>
    <row r="436" spans="1:16" ht="29.25" customHeight="1" x14ac:dyDescent="0.25">
      <c r="A436" s="47"/>
      <c r="B436" s="46"/>
      <c r="C436" s="45"/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5">
        <v>54013.1</v>
      </c>
      <c r="K436" s="5">
        <v>54035.4</v>
      </c>
      <c r="L436" s="5">
        <v>51024.6</v>
      </c>
      <c r="M436" s="5">
        <v>51024.6</v>
      </c>
      <c r="N436" s="5">
        <v>47881.8</v>
      </c>
      <c r="O436" s="44"/>
      <c r="P436" s="41"/>
    </row>
    <row r="437" spans="1:16" ht="73.5" customHeight="1" x14ac:dyDescent="0.25">
      <c r="A437" s="47">
        <v>88</v>
      </c>
      <c r="B437" s="46" t="s">
        <v>241</v>
      </c>
      <c r="C437" s="45" t="s">
        <v>242</v>
      </c>
      <c r="D437" s="41" t="s">
        <v>250</v>
      </c>
      <c r="E437" s="41"/>
      <c r="F437" s="41"/>
      <c r="G437" s="41"/>
      <c r="H437" s="41"/>
      <c r="I437" s="41"/>
      <c r="J437" s="41" t="s">
        <v>67</v>
      </c>
      <c r="K437" s="41"/>
      <c r="L437" s="41"/>
      <c r="M437" s="41"/>
      <c r="N437" s="41"/>
      <c r="O437" s="44" t="s">
        <v>48</v>
      </c>
      <c r="P437" s="41" t="s">
        <v>240</v>
      </c>
    </row>
    <row r="438" spans="1:16" ht="27" customHeight="1" x14ac:dyDescent="0.25">
      <c r="A438" s="47"/>
      <c r="B438" s="46"/>
      <c r="C438" s="45"/>
      <c r="D438" s="13">
        <v>98.7</v>
      </c>
      <c r="E438" s="13">
        <v>100</v>
      </c>
      <c r="F438" s="13">
        <v>100</v>
      </c>
      <c r="G438" s="13">
        <v>100</v>
      </c>
      <c r="H438" s="13">
        <v>100</v>
      </c>
      <c r="I438" s="13">
        <v>100</v>
      </c>
      <c r="J438" s="5">
        <v>31962.3</v>
      </c>
      <c r="K438" s="5">
        <v>36266.800000000003</v>
      </c>
      <c r="L438" s="5">
        <v>33510.5</v>
      </c>
      <c r="M438" s="5">
        <v>31334.5</v>
      </c>
      <c r="N438" s="5">
        <v>20130.5</v>
      </c>
      <c r="O438" s="44"/>
      <c r="P438" s="41"/>
    </row>
    <row r="439" spans="1:16" ht="43.5" customHeight="1" x14ac:dyDescent="0.25">
      <c r="A439" s="47">
        <v>89</v>
      </c>
      <c r="B439" s="46" t="s">
        <v>243</v>
      </c>
      <c r="C439" s="45" t="s">
        <v>244</v>
      </c>
      <c r="D439" s="41" t="s">
        <v>251</v>
      </c>
      <c r="E439" s="41"/>
      <c r="F439" s="41"/>
      <c r="G439" s="41"/>
      <c r="H439" s="41"/>
      <c r="I439" s="41"/>
      <c r="J439" s="41" t="s">
        <v>67</v>
      </c>
      <c r="K439" s="41"/>
      <c r="L439" s="41"/>
      <c r="M439" s="41"/>
      <c r="N439" s="41"/>
      <c r="O439" s="44" t="s">
        <v>48</v>
      </c>
      <c r="P439" s="41" t="s">
        <v>240</v>
      </c>
    </row>
    <row r="440" spans="1:16" ht="19.5" customHeight="1" x14ac:dyDescent="0.25">
      <c r="A440" s="47"/>
      <c r="B440" s="46"/>
      <c r="C440" s="45"/>
      <c r="D440" s="13">
        <v>100</v>
      </c>
      <c r="E440" s="13">
        <v>100</v>
      </c>
      <c r="F440" s="13">
        <v>100</v>
      </c>
      <c r="G440" s="13">
        <v>100</v>
      </c>
      <c r="H440" s="13">
        <v>100</v>
      </c>
      <c r="I440" s="13">
        <v>100</v>
      </c>
      <c r="J440" s="5">
        <v>5647.5</v>
      </c>
      <c r="K440" s="5">
        <v>5907.6</v>
      </c>
      <c r="L440" s="5">
        <v>5907.6</v>
      </c>
      <c r="M440" s="5">
        <v>5907.6</v>
      </c>
      <c r="N440" s="5">
        <v>5647.5</v>
      </c>
      <c r="O440" s="44"/>
      <c r="P440" s="41"/>
    </row>
    <row r="441" spans="1:16" ht="31.5" customHeight="1" x14ac:dyDescent="0.25">
      <c r="A441" s="47">
        <v>90</v>
      </c>
      <c r="B441" s="46" t="s">
        <v>249</v>
      </c>
      <c r="C441" s="54" t="s">
        <v>287</v>
      </c>
      <c r="D441" s="41" t="s">
        <v>252</v>
      </c>
      <c r="E441" s="41"/>
      <c r="F441" s="41"/>
      <c r="G441" s="41"/>
      <c r="H441" s="41"/>
      <c r="I441" s="41"/>
      <c r="J441" s="41" t="s">
        <v>67</v>
      </c>
      <c r="K441" s="41"/>
      <c r="L441" s="41"/>
      <c r="M441" s="41"/>
      <c r="N441" s="41"/>
      <c r="O441" s="44" t="s">
        <v>48</v>
      </c>
      <c r="P441" s="41" t="s">
        <v>240</v>
      </c>
    </row>
    <row r="442" spans="1:16" ht="19.5" customHeight="1" x14ac:dyDescent="0.25">
      <c r="A442" s="47"/>
      <c r="B442" s="46"/>
      <c r="C442" s="54"/>
      <c r="D442" s="13">
        <v>96.5</v>
      </c>
      <c r="E442" s="13">
        <v>100</v>
      </c>
      <c r="F442" s="13">
        <v>100</v>
      </c>
      <c r="G442" s="13">
        <v>100</v>
      </c>
      <c r="H442" s="13">
        <v>100</v>
      </c>
      <c r="I442" s="13">
        <v>100</v>
      </c>
      <c r="J442" s="5">
        <v>966.6</v>
      </c>
      <c r="K442" s="5">
        <v>1100</v>
      </c>
      <c r="L442" s="5">
        <v>1100</v>
      </c>
      <c r="M442" s="5">
        <v>1100</v>
      </c>
      <c r="N442" s="5">
        <v>1000</v>
      </c>
      <c r="O442" s="44"/>
      <c r="P442" s="41"/>
    </row>
    <row r="443" spans="1:16" ht="51.75" customHeight="1" x14ac:dyDescent="0.25">
      <c r="A443" s="47">
        <v>91</v>
      </c>
      <c r="B443" s="46" t="s">
        <v>253</v>
      </c>
      <c r="C443" s="45" t="s">
        <v>254</v>
      </c>
      <c r="D443" s="41" t="s">
        <v>258</v>
      </c>
      <c r="E443" s="41"/>
      <c r="F443" s="41"/>
      <c r="G443" s="41"/>
      <c r="H443" s="41"/>
      <c r="I443" s="41"/>
      <c r="J443" s="41" t="s">
        <v>67</v>
      </c>
      <c r="K443" s="41"/>
      <c r="L443" s="41"/>
      <c r="M443" s="41"/>
      <c r="N443" s="41"/>
      <c r="O443" s="44" t="s">
        <v>48</v>
      </c>
      <c r="P443" s="41" t="s">
        <v>255</v>
      </c>
    </row>
    <row r="444" spans="1:16" ht="24.75" customHeight="1" x14ac:dyDescent="0.25">
      <c r="A444" s="47"/>
      <c r="B444" s="46"/>
      <c r="C444" s="45"/>
      <c r="D444" s="7">
        <v>12</v>
      </c>
      <c r="E444" s="7">
        <v>13</v>
      </c>
      <c r="F444" s="7">
        <v>10</v>
      </c>
      <c r="G444" s="7">
        <v>10</v>
      </c>
      <c r="H444" s="7">
        <v>10</v>
      </c>
      <c r="I444" s="7">
        <v>10</v>
      </c>
      <c r="J444" s="5">
        <v>230.8</v>
      </c>
      <c r="K444" s="5">
        <v>250</v>
      </c>
      <c r="L444" s="5">
        <v>250</v>
      </c>
      <c r="M444" s="5">
        <v>150</v>
      </c>
      <c r="N444" s="5">
        <v>150</v>
      </c>
      <c r="O444" s="44"/>
      <c r="P444" s="41"/>
    </row>
    <row r="445" spans="1:16" ht="57" customHeight="1" x14ac:dyDescent="0.25">
      <c r="A445" s="47">
        <v>92</v>
      </c>
      <c r="B445" s="46" t="s">
        <v>256</v>
      </c>
      <c r="C445" s="54" t="s">
        <v>257</v>
      </c>
      <c r="D445" s="41" t="s">
        <v>261</v>
      </c>
      <c r="E445" s="41"/>
      <c r="F445" s="41"/>
      <c r="G445" s="41"/>
      <c r="H445" s="41"/>
      <c r="I445" s="41"/>
      <c r="J445" s="41" t="s">
        <v>67</v>
      </c>
      <c r="K445" s="41"/>
      <c r="L445" s="41"/>
      <c r="M445" s="41"/>
      <c r="N445" s="41"/>
      <c r="O445" s="44" t="s">
        <v>48</v>
      </c>
      <c r="P445" s="41" t="s">
        <v>255</v>
      </c>
    </row>
    <row r="446" spans="1:16" ht="24.75" customHeight="1" x14ac:dyDescent="0.25">
      <c r="A446" s="47"/>
      <c r="B446" s="46"/>
      <c r="C446" s="54"/>
      <c r="D446" s="7">
        <v>23</v>
      </c>
      <c r="E446" s="7">
        <v>5</v>
      </c>
      <c r="F446" s="7">
        <v>5</v>
      </c>
      <c r="G446" s="7">
        <v>4</v>
      </c>
      <c r="H446" s="7">
        <v>4</v>
      </c>
      <c r="I446" s="7">
        <v>4</v>
      </c>
      <c r="J446" s="5">
        <v>2145.5</v>
      </c>
      <c r="K446" s="5">
        <v>1410</v>
      </c>
      <c r="L446" s="5">
        <v>1610</v>
      </c>
      <c r="M446" s="5">
        <v>1410</v>
      </c>
      <c r="N446" s="5">
        <v>1400</v>
      </c>
      <c r="O446" s="44"/>
      <c r="P446" s="41"/>
    </row>
    <row r="447" spans="1:16" ht="48.75" customHeight="1" x14ac:dyDescent="0.25">
      <c r="A447" s="47">
        <v>93</v>
      </c>
      <c r="B447" s="46" t="s">
        <v>288</v>
      </c>
      <c r="C447" s="45" t="s">
        <v>289</v>
      </c>
      <c r="D447" s="41" t="s">
        <v>291</v>
      </c>
      <c r="E447" s="41"/>
      <c r="F447" s="41"/>
      <c r="G447" s="41"/>
      <c r="H447" s="41"/>
      <c r="I447" s="41"/>
      <c r="J447" s="41" t="s">
        <v>67</v>
      </c>
      <c r="K447" s="41"/>
      <c r="L447" s="41"/>
      <c r="M447" s="41"/>
      <c r="N447" s="41"/>
      <c r="O447" s="39" t="s">
        <v>125</v>
      </c>
      <c r="P447" s="42" t="s">
        <v>255</v>
      </c>
    </row>
    <row r="448" spans="1:16" ht="35.25" customHeight="1" x14ac:dyDescent="0.25">
      <c r="A448" s="47"/>
      <c r="B448" s="46"/>
      <c r="C448" s="45"/>
      <c r="D448" s="13">
        <v>4</v>
      </c>
      <c r="E448" s="13">
        <v>3</v>
      </c>
      <c r="F448" s="13" t="s">
        <v>296</v>
      </c>
      <c r="G448" s="13" t="s">
        <v>296</v>
      </c>
      <c r="H448" s="13" t="s">
        <v>296</v>
      </c>
      <c r="I448" s="13" t="s">
        <v>296</v>
      </c>
      <c r="J448" s="5">
        <f>J450+J452+J454+J456+J458</f>
        <v>27284.16</v>
      </c>
      <c r="K448" s="5">
        <f t="shared" ref="K448:N448" si="15">K450+K452+K454+K456+K458</f>
        <v>7526.4</v>
      </c>
      <c r="L448" s="5">
        <f t="shared" si="15"/>
        <v>7026.4</v>
      </c>
      <c r="M448" s="5">
        <f t="shared" si="15"/>
        <v>7026.4</v>
      </c>
      <c r="N448" s="5">
        <f t="shared" si="15"/>
        <v>0</v>
      </c>
      <c r="O448" s="40"/>
      <c r="P448" s="43"/>
    </row>
    <row r="449" spans="1:16" ht="18" customHeight="1" x14ac:dyDescent="0.25">
      <c r="A449" s="52">
        <v>94</v>
      </c>
      <c r="B449" s="48" t="s">
        <v>292</v>
      </c>
      <c r="C449" s="49"/>
      <c r="D449" s="69"/>
      <c r="E449" s="70"/>
      <c r="F449" s="70"/>
      <c r="G449" s="70"/>
      <c r="H449" s="70"/>
      <c r="I449" s="71"/>
      <c r="J449" s="75" t="s">
        <v>67</v>
      </c>
      <c r="K449" s="76"/>
      <c r="L449" s="76"/>
      <c r="M449" s="76"/>
      <c r="N449" s="77"/>
      <c r="O449" s="39">
        <v>2020</v>
      </c>
      <c r="P449" s="42" t="s">
        <v>255</v>
      </c>
    </row>
    <row r="450" spans="1:16" ht="14.25" customHeight="1" x14ac:dyDescent="0.25">
      <c r="A450" s="53"/>
      <c r="B450" s="50"/>
      <c r="C450" s="51"/>
      <c r="D450" s="72"/>
      <c r="E450" s="73"/>
      <c r="F450" s="73"/>
      <c r="G450" s="73"/>
      <c r="H450" s="73"/>
      <c r="I450" s="74"/>
      <c r="J450" s="11">
        <v>3050</v>
      </c>
      <c r="K450" s="11">
        <v>0</v>
      </c>
      <c r="L450" s="11">
        <v>0</v>
      </c>
      <c r="M450" s="11">
        <v>0</v>
      </c>
      <c r="N450" s="11">
        <v>0</v>
      </c>
      <c r="O450" s="40"/>
      <c r="P450" s="43"/>
    </row>
    <row r="451" spans="1:16" ht="15" customHeight="1" x14ac:dyDescent="0.25">
      <c r="A451" s="52">
        <v>95</v>
      </c>
      <c r="B451" s="48" t="s">
        <v>293</v>
      </c>
      <c r="C451" s="49"/>
      <c r="D451" s="69"/>
      <c r="E451" s="70"/>
      <c r="F451" s="70"/>
      <c r="G451" s="70"/>
      <c r="H451" s="70"/>
      <c r="I451" s="71"/>
      <c r="J451" s="75" t="s">
        <v>67</v>
      </c>
      <c r="K451" s="76"/>
      <c r="L451" s="76"/>
      <c r="M451" s="76"/>
      <c r="N451" s="77"/>
      <c r="O451" s="39">
        <v>2020</v>
      </c>
      <c r="P451" s="42" t="s">
        <v>255</v>
      </c>
    </row>
    <row r="452" spans="1:16" ht="13.5" customHeight="1" x14ac:dyDescent="0.25">
      <c r="A452" s="53"/>
      <c r="B452" s="50"/>
      <c r="C452" s="51"/>
      <c r="D452" s="72"/>
      <c r="E452" s="73"/>
      <c r="F452" s="73"/>
      <c r="G452" s="73"/>
      <c r="H452" s="73"/>
      <c r="I452" s="74"/>
      <c r="J452" s="11">
        <v>1241</v>
      </c>
      <c r="K452" s="11">
        <v>0</v>
      </c>
      <c r="L452" s="11">
        <v>0</v>
      </c>
      <c r="M452" s="11">
        <v>0</v>
      </c>
      <c r="N452" s="11">
        <v>0</v>
      </c>
      <c r="O452" s="40"/>
      <c r="P452" s="43"/>
    </row>
    <row r="453" spans="1:16" ht="15" customHeight="1" x14ac:dyDescent="0.25">
      <c r="A453" s="52">
        <v>96</v>
      </c>
      <c r="B453" s="48" t="s">
        <v>294</v>
      </c>
      <c r="C453" s="49"/>
      <c r="D453" s="69"/>
      <c r="E453" s="70"/>
      <c r="F453" s="70"/>
      <c r="G453" s="70"/>
      <c r="H453" s="70"/>
      <c r="I453" s="71"/>
      <c r="J453" s="75" t="s">
        <v>67</v>
      </c>
      <c r="K453" s="76"/>
      <c r="L453" s="76"/>
      <c r="M453" s="76"/>
      <c r="N453" s="77"/>
      <c r="O453" s="39" t="s">
        <v>125</v>
      </c>
      <c r="P453" s="42" t="s">
        <v>255</v>
      </c>
    </row>
    <row r="454" spans="1:16" ht="16.5" customHeight="1" x14ac:dyDescent="0.25">
      <c r="A454" s="53"/>
      <c r="B454" s="50"/>
      <c r="C454" s="51"/>
      <c r="D454" s="72"/>
      <c r="E454" s="73"/>
      <c r="F454" s="73"/>
      <c r="G454" s="73"/>
      <c r="H454" s="73"/>
      <c r="I454" s="74"/>
      <c r="J454" s="11">
        <v>952</v>
      </c>
      <c r="K454" s="11">
        <v>500</v>
      </c>
      <c r="L454" s="11">
        <v>0</v>
      </c>
      <c r="M454" s="11">
        <v>0</v>
      </c>
      <c r="N454" s="11">
        <v>0</v>
      </c>
      <c r="O454" s="40"/>
      <c r="P454" s="43"/>
    </row>
    <row r="455" spans="1:16" ht="18" customHeight="1" x14ac:dyDescent="0.25">
      <c r="A455" s="52">
        <v>97</v>
      </c>
      <c r="B455" s="48" t="s">
        <v>295</v>
      </c>
      <c r="C455" s="49"/>
      <c r="D455" s="69"/>
      <c r="E455" s="70"/>
      <c r="F455" s="70"/>
      <c r="G455" s="70"/>
      <c r="H455" s="70"/>
      <c r="I455" s="71"/>
      <c r="J455" s="75" t="s">
        <v>67</v>
      </c>
      <c r="K455" s="76"/>
      <c r="L455" s="76"/>
      <c r="M455" s="76"/>
      <c r="N455" s="77"/>
      <c r="O455" s="39" t="s">
        <v>125</v>
      </c>
      <c r="P455" s="42" t="s">
        <v>240</v>
      </c>
    </row>
    <row r="456" spans="1:16" ht="13.5" customHeight="1" x14ac:dyDescent="0.25">
      <c r="A456" s="53"/>
      <c r="B456" s="50"/>
      <c r="C456" s="51"/>
      <c r="D456" s="72"/>
      <c r="E456" s="73"/>
      <c r="F456" s="73"/>
      <c r="G456" s="73"/>
      <c r="H456" s="73"/>
      <c r="I456" s="74"/>
      <c r="J456" s="11">
        <v>6440.8</v>
      </c>
      <c r="K456" s="11">
        <v>7026.4</v>
      </c>
      <c r="L456" s="11">
        <v>7026.4</v>
      </c>
      <c r="M456" s="11">
        <v>7026.4</v>
      </c>
      <c r="N456" s="11">
        <v>0</v>
      </c>
      <c r="O456" s="40"/>
      <c r="P456" s="43"/>
    </row>
    <row r="457" spans="1:16" ht="17.25" customHeight="1" x14ac:dyDescent="0.25">
      <c r="A457" s="52">
        <v>98</v>
      </c>
      <c r="B457" s="65" t="s">
        <v>320</v>
      </c>
      <c r="C457" s="66"/>
      <c r="D457" s="69"/>
      <c r="E457" s="70"/>
      <c r="F457" s="70"/>
      <c r="G457" s="70"/>
      <c r="H457" s="70"/>
      <c r="I457" s="71"/>
      <c r="J457" s="75" t="s">
        <v>67</v>
      </c>
      <c r="K457" s="76"/>
      <c r="L457" s="76"/>
      <c r="M457" s="76"/>
      <c r="N457" s="77"/>
      <c r="O457" s="39">
        <v>2020</v>
      </c>
      <c r="P457" s="42" t="s">
        <v>255</v>
      </c>
    </row>
    <row r="458" spans="1:16" ht="12.75" customHeight="1" x14ac:dyDescent="0.25">
      <c r="A458" s="53"/>
      <c r="B458" s="67"/>
      <c r="C458" s="68"/>
      <c r="D458" s="72"/>
      <c r="E458" s="73"/>
      <c r="F458" s="73"/>
      <c r="G458" s="73"/>
      <c r="H458" s="73"/>
      <c r="I458" s="74"/>
      <c r="J458" s="11">
        <v>15600.36</v>
      </c>
      <c r="K458" s="11">
        <v>0</v>
      </c>
      <c r="L458" s="11">
        <v>0</v>
      </c>
      <c r="M458" s="11">
        <v>0</v>
      </c>
      <c r="N458" s="11">
        <v>0</v>
      </c>
      <c r="O458" s="40"/>
      <c r="P458" s="43"/>
    </row>
    <row r="459" spans="1:16" ht="17.25" customHeight="1" x14ac:dyDescent="0.25">
      <c r="A459" s="47">
        <v>99</v>
      </c>
      <c r="B459" s="55" t="s">
        <v>290</v>
      </c>
      <c r="C459" s="54" t="s">
        <v>174</v>
      </c>
      <c r="D459" s="41" t="s">
        <v>175</v>
      </c>
      <c r="E459" s="41"/>
      <c r="F459" s="41"/>
      <c r="G459" s="41"/>
      <c r="H459" s="41"/>
      <c r="I459" s="41"/>
      <c r="J459" s="78" t="s">
        <v>53</v>
      </c>
      <c r="K459" s="78"/>
      <c r="L459" s="78"/>
      <c r="M459" s="78"/>
      <c r="N459" s="78"/>
      <c r="O459" s="44" t="s">
        <v>313</v>
      </c>
      <c r="P459" s="44" t="s">
        <v>134</v>
      </c>
    </row>
    <row r="460" spans="1:16" ht="15.75" customHeight="1" x14ac:dyDescent="0.25">
      <c r="A460" s="47"/>
      <c r="B460" s="55"/>
      <c r="C460" s="54"/>
      <c r="D460" s="41"/>
      <c r="E460" s="41"/>
      <c r="F460" s="41"/>
      <c r="G460" s="41"/>
      <c r="H460" s="41"/>
      <c r="I460" s="41"/>
      <c r="J460" s="5">
        <f>J462+J464</f>
        <v>0</v>
      </c>
      <c r="K460" s="5">
        <f t="shared" ref="K460:N460" si="16">K462+K464</f>
        <v>0</v>
      </c>
      <c r="L460" s="5">
        <f t="shared" si="16"/>
        <v>11018.6</v>
      </c>
      <c r="M460" s="5">
        <f t="shared" si="16"/>
        <v>282</v>
      </c>
      <c r="N460" s="5">
        <f t="shared" si="16"/>
        <v>0</v>
      </c>
      <c r="O460" s="44"/>
      <c r="P460" s="44"/>
    </row>
    <row r="461" spans="1:16" ht="15.75" customHeight="1" x14ac:dyDescent="0.25">
      <c r="A461" s="47"/>
      <c r="B461" s="55"/>
      <c r="C461" s="54"/>
      <c r="D461" s="41"/>
      <c r="E461" s="41"/>
      <c r="F461" s="41"/>
      <c r="G461" s="41"/>
      <c r="H461" s="41"/>
      <c r="I461" s="41"/>
      <c r="J461" s="41" t="s">
        <v>58</v>
      </c>
      <c r="K461" s="41"/>
      <c r="L461" s="41"/>
      <c r="M461" s="41"/>
      <c r="N461" s="41"/>
      <c r="O461" s="44"/>
      <c r="P461" s="44"/>
    </row>
    <row r="462" spans="1:16" ht="15.75" customHeight="1" x14ac:dyDescent="0.25">
      <c r="A462" s="47"/>
      <c r="B462" s="55"/>
      <c r="C462" s="54"/>
      <c r="D462" s="41"/>
      <c r="E462" s="41"/>
      <c r="F462" s="41"/>
      <c r="G462" s="41"/>
      <c r="H462" s="41"/>
      <c r="I462" s="41"/>
      <c r="J462" s="13">
        <v>0</v>
      </c>
      <c r="K462" s="13">
        <v>0</v>
      </c>
      <c r="L462" s="13">
        <v>220.4</v>
      </c>
      <c r="M462" s="13">
        <v>5.6</v>
      </c>
      <c r="N462" s="13">
        <v>0</v>
      </c>
      <c r="O462" s="44"/>
      <c r="P462" s="44"/>
    </row>
    <row r="463" spans="1:16" ht="15.75" customHeight="1" x14ac:dyDescent="0.25">
      <c r="A463" s="47"/>
      <c r="B463" s="55"/>
      <c r="C463" s="54"/>
      <c r="D463" s="41"/>
      <c r="E463" s="41"/>
      <c r="F463" s="41"/>
      <c r="G463" s="41"/>
      <c r="H463" s="41"/>
      <c r="I463" s="41"/>
      <c r="J463" s="41" t="s">
        <v>68</v>
      </c>
      <c r="K463" s="41"/>
      <c r="L463" s="41"/>
      <c r="M463" s="41"/>
      <c r="N463" s="41"/>
      <c r="O463" s="44"/>
      <c r="P463" s="44"/>
    </row>
    <row r="464" spans="1:16" ht="29.25" customHeight="1" x14ac:dyDescent="0.25">
      <c r="A464" s="47"/>
      <c r="B464" s="55"/>
      <c r="C464" s="54"/>
      <c r="D464" s="13">
        <v>0</v>
      </c>
      <c r="E464" s="13">
        <v>0</v>
      </c>
      <c r="F464" s="13">
        <v>0</v>
      </c>
      <c r="G464" s="13">
        <v>0</v>
      </c>
      <c r="H464" s="13">
        <v>216.2</v>
      </c>
      <c r="I464" s="13">
        <v>0</v>
      </c>
      <c r="J464" s="13">
        <v>0</v>
      </c>
      <c r="K464" s="13">
        <v>0</v>
      </c>
      <c r="L464" s="13">
        <v>10798.2</v>
      </c>
      <c r="M464" s="13">
        <v>276.39999999999998</v>
      </c>
      <c r="N464" s="13">
        <v>0</v>
      </c>
      <c r="O464" s="44"/>
      <c r="P464" s="44"/>
    </row>
    <row r="465" spans="1:16" ht="21.75" customHeight="1" x14ac:dyDescent="0.25">
      <c r="A465" s="255">
        <v>100</v>
      </c>
      <c r="B465" s="263" t="s">
        <v>299</v>
      </c>
      <c r="C465" s="263"/>
      <c r="D465" s="263"/>
      <c r="E465" s="263"/>
      <c r="F465" s="263"/>
      <c r="G465" s="263"/>
      <c r="H465" s="263"/>
      <c r="I465" s="263"/>
      <c r="J465" s="261" t="s">
        <v>53</v>
      </c>
      <c r="K465" s="261"/>
      <c r="L465" s="261"/>
      <c r="M465" s="261"/>
      <c r="N465" s="261"/>
      <c r="O465" s="262" t="s">
        <v>48</v>
      </c>
      <c r="P465" s="262" t="s">
        <v>300</v>
      </c>
    </row>
    <row r="466" spans="1:16" x14ac:dyDescent="0.25">
      <c r="A466" s="255"/>
      <c r="B466" s="263"/>
      <c r="C466" s="263"/>
      <c r="D466" s="263"/>
      <c r="E466" s="263"/>
      <c r="F466" s="263"/>
      <c r="G466" s="263"/>
      <c r="H466" s="263"/>
      <c r="I466" s="263"/>
      <c r="J466" s="25">
        <f>J468+J470+J472+J474</f>
        <v>6717147.835</v>
      </c>
      <c r="K466" s="26">
        <f>K468+K470+K472+K474</f>
        <v>7127871.7349999994</v>
      </c>
      <c r="L466" s="26">
        <f>L468+L470+L472+L474</f>
        <v>3590059.2250000001</v>
      </c>
      <c r="M466" s="5">
        <f>M468+M470+M472+M474</f>
        <v>3764481.75</v>
      </c>
      <c r="N466" s="5">
        <f>N468+N470+N472+N474</f>
        <v>3870196.6500000004</v>
      </c>
      <c r="O466" s="262"/>
      <c r="P466" s="262"/>
    </row>
    <row r="467" spans="1:16" ht="21" customHeight="1" x14ac:dyDescent="0.25">
      <c r="A467" s="255"/>
      <c r="B467" s="263"/>
      <c r="C467" s="263"/>
      <c r="D467" s="263"/>
      <c r="E467" s="263"/>
      <c r="F467" s="263"/>
      <c r="G467" s="263"/>
      <c r="H467" s="263"/>
      <c r="I467" s="263"/>
      <c r="J467" s="262" t="s">
        <v>58</v>
      </c>
      <c r="K467" s="262"/>
      <c r="L467" s="262"/>
      <c r="M467" s="262"/>
      <c r="N467" s="262"/>
      <c r="O467" s="262"/>
      <c r="P467" s="262"/>
    </row>
    <row r="468" spans="1:16" x14ac:dyDescent="0.25">
      <c r="A468" s="255"/>
      <c r="B468" s="263"/>
      <c r="C468" s="263"/>
      <c r="D468" s="263"/>
      <c r="E468" s="263"/>
      <c r="F468" s="263"/>
      <c r="G468" s="263"/>
      <c r="H468" s="263"/>
      <c r="I468" s="263"/>
      <c r="J468" s="26">
        <f>J17+J363+J401</f>
        <v>1115922.9250000003</v>
      </c>
      <c r="K468" s="26">
        <f>K17+K363+K401</f>
        <v>904791.00500000012</v>
      </c>
      <c r="L468" s="26">
        <f>L17+L363+L401</f>
        <v>882972.20499999996</v>
      </c>
      <c r="M468" s="5">
        <f>M17+M363+M401</f>
        <v>860362.00000000012</v>
      </c>
      <c r="N468" s="5">
        <f>N17+N363+N401</f>
        <v>1253191.4000000001</v>
      </c>
      <c r="O468" s="262"/>
      <c r="P468" s="262"/>
    </row>
    <row r="469" spans="1:16" ht="21" customHeight="1" x14ac:dyDescent="0.25">
      <c r="A469" s="255"/>
      <c r="B469" s="263"/>
      <c r="C469" s="263"/>
      <c r="D469" s="263"/>
      <c r="E469" s="263"/>
      <c r="F469" s="263"/>
      <c r="G469" s="263"/>
      <c r="H469" s="263"/>
      <c r="I469" s="263"/>
      <c r="J469" s="262" t="s">
        <v>68</v>
      </c>
      <c r="K469" s="262"/>
      <c r="L469" s="262"/>
      <c r="M469" s="262"/>
      <c r="N469" s="262"/>
      <c r="O469" s="262"/>
      <c r="P469" s="262"/>
    </row>
    <row r="470" spans="1:16" x14ac:dyDescent="0.25">
      <c r="A470" s="255"/>
      <c r="B470" s="263"/>
      <c r="C470" s="263"/>
      <c r="D470" s="263"/>
      <c r="E470" s="263"/>
      <c r="F470" s="263"/>
      <c r="G470" s="263"/>
      <c r="H470" s="263"/>
      <c r="I470" s="263"/>
      <c r="J470" s="5">
        <f>J19+J403</f>
        <v>1232187.53</v>
      </c>
      <c r="K470" s="26">
        <f>K19+K403</f>
        <v>1062265.6099999999</v>
      </c>
      <c r="L470" s="26">
        <f>L19+L403</f>
        <v>1069557.5900000001</v>
      </c>
      <c r="M470" s="5">
        <f>M19+M403</f>
        <v>1051395.3499999999</v>
      </c>
      <c r="N470" s="5">
        <f>N19+N403</f>
        <v>920892.65</v>
      </c>
      <c r="O470" s="262"/>
      <c r="P470" s="262"/>
    </row>
    <row r="471" spans="1:16" ht="23.25" customHeight="1" x14ac:dyDescent="0.25">
      <c r="A471" s="255"/>
      <c r="B471" s="263"/>
      <c r="C471" s="263"/>
      <c r="D471" s="263"/>
      <c r="E471" s="263"/>
      <c r="F471" s="263"/>
      <c r="G471" s="263"/>
      <c r="H471" s="263"/>
      <c r="I471" s="263"/>
      <c r="J471" s="262" t="s">
        <v>112</v>
      </c>
      <c r="K471" s="262"/>
      <c r="L471" s="262"/>
      <c r="M471" s="262"/>
      <c r="N471" s="262"/>
      <c r="O471" s="262"/>
      <c r="P471" s="262"/>
    </row>
    <row r="472" spans="1:16" x14ac:dyDescent="0.25">
      <c r="A472" s="255"/>
      <c r="B472" s="263"/>
      <c r="C472" s="263"/>
      <c r="D472" s="263"/>
      <c r="E472" s="263"/>
      <c r="F472" s="263"/>
      <c r="G472" s="263"/>
      <c r="H472" s="263"/>
      <c r="I472" s="263"/>
      <c r="J472" s="26">
        <f>J21+J405</f>
        <v>472465.08</v>
      </c>
      <c r="K472" s="26">
        <f>K21+K405</f>
        <v>180081.02000000002</v>
      </c>
      <c r="L472" s="26">
        <f>L21+L405</f>
        <v>281115.33</v>
      </c>
      <c r="M472" s="5">
        <f>M21+M405</f>
        <v>516355.39999999997</v>
      </c>
      <c r="N472" s="5">
        <f>N21+N405</f>
        <v>338048.6</v>
      </c>
      <c r="O472" s="262"/>
      <c r="P472" s="262"/>
    </row>
    <row r="473" spans="1:16" ht="23.25" customHeight="1" x14ac:dyDescent="0.25">
      <c r="A473" s="255"/>
      <c r="B473" s="263"/>
      <c r="C473" s="263"/>
      <c r="D473" s="263"/>
      <c r="E473" s="263"/>
      <c r="F473" s="263"/>
      <c r="G473" s="263"/>
      <c r="H473" s="263"/>
      <c r="I473" s="263"/>
      <c r="J473" s="262" t="s">
        <v>57</v>
      </c>
      <c r="K473" s="262"/>
      <c r="L473" s="262"/>
      <c r="M473" s="262"/>
      <c r="N473" s="262"/>
      <c r="O473" s="262"/>
      <c r="P473" s="262"/>
    </row>
    <row r="474" spans="1:16" x14ac:dyDescent="0.25">
      <c r="A474" s="255"/>
      <c r="B474" s="263"/>
      <c r="C474" s="263"/>
      <c r="D474" s="263"/>
      <c r="E474" s="263"/>
      <c r="F474" s="263"/>
      <c r="G474" s="263"/>
      <c r="H474" s="263"/>
      <c r="I474" s="263"/>
      <c r="J474" s="5">
        <f>J23+J365+J407</f>
        <v>3896572.3</v>
      </c>
      <c r="K474" s="5">
        <f>K23+K365+K407</f>
        <v>4980734.0999999996</v>
      </c>
      <c r="L474" s="5">
        <f>L23+L365+L407</f>
        <v>1356414.1</v>
      </c>
      <c r="M474" s="5">
        <f>M23+M365+M407</f>
        <v>1336369</v>
      </c>
      <c r="N474" s="5">
        <f>N23+N365+N407</f>
        <v>1358064</v>
      </c>
      <c r="O474" s="262"/>
      <c r="P474" s="262"/>
    </row>
    <row r="475" spans="1:16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.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.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.7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.7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.7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.7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.7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.7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.7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.7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.7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.7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.7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.7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.7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.7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.7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.7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.7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.7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.7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.7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.7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.7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.7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.7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.7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.7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.7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.7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.7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7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.7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.7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.7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.7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.7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.7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.7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.7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.7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.7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.7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.7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.7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.7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.7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.7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.7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.7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.7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.7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.7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.7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.7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.7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.7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.7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.7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.7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.7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.7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.7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.7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.7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.7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.7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.7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.7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.7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.7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.7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.7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.7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.7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.7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.7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.7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.7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.7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.7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.7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.7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.7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.7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.7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.7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.7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.7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.7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.7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.7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.7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.7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.7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.7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.7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.7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.7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.7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.7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.7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.7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.7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.7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.7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.7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.7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.7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.7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.7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.7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.7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.7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.7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.7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.7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.7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.7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.7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.7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.7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.7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.7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.7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.7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.7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.7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.7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.7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.7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.7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.7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</sheetData>
  <mergeCells count="1021">
    <mergeCell ref="D339:I339"/>
    <mergeCell ref="A339:A340"/>
    <mergeCell ref="J339:N339"/>
    <mergeCell ref="A303:A310"/>
    <mergeCell ref="O194:O195"/>
    <mergeCell ref="P194:P195"/>
    <mergeCell ref="B196:C197"/>
    <mergeCell ref="D196:I197"/>
    <mergeCell ref="J196:N196"/>
    <mergeCell ref="O196:O197"/>
    <mergeCell ref="P196:P197"/>
    <mergeCell ref="A196:A197"/>
    <mergeCell ref="B356:C365"/>
    <mergeCell ref="A356:A365"/>
    <mergeCell ref="B212:B217"/>
    <mergeCell ref="A212:A217"/>
    <mergeCell ref="D212:I215"/>
    <mergeCell ref="D216:D217"/>
    <mergeCell ref="E216:E217"/>
    <mergeCell ref="J356:N357"/>
    <mergeCell ref="J358:J359"/>
    <mergeCell ref="K358:K359"/>
    <mergeCell ref="L358:L359"/>
    <mergeCell ref="M358:M359"/>
    <mergeCell ref="N358:N359"/>
    <mergeCell ref="J212:N212"/>
    <mergeCell ref="G333:G334"/>
    <mergeCell ref="H333:H334"/>
    <mergeCell ref="D321:I324"/>
    <mergeCell ref="B319:B320"/>
    <mergeCell ref="O255:O262"/>
    <mergeCell ref="P255:P262"/>
    <mergeCell ref="D341:I342"/>
    <mergeCell ref="O341:O346"/>
    <mergeCell ref="L407:L408"/>
    <mergeCell ref="D259:D262"/>
    <mergeCell ref="A465:A474"/>
    <mergeCell ref="O218:O239"/>
    <mergeCell ref="P218:P239"/>
    <mergeCell ref="O240:O243"/>
    <mergeCell ref="P240:P243"/>
    <mergeCell ref="P429:P430"/>
    <mergeCell ref="P431:P432"/>
    <mergeCell ref="P433:P434"/>
    <mergeCell ref="O409:O418"/>
    <mergeCell ref="J465:N465"/>
    <mergeCell ref="J467:N467"/>
    <mergeCell ref="J469:N469"/>
    <mergeCell ref="J471:N471"/>
    <mergeCell ref="J473:N473"/>
    <mergeCell ref="O465:O474"/>
    <mergeCell ref="P465:P474"/>
    <mergeCell ref="B465:I474"/>
    <mergeCell ref="O356:O357"/>
    <mergeCell ref="O358:O359"/>
    <mergeCell ref="O360:O361"/>
    <mergeCell ref="D447:I447"/>
    <mergeCell ref="E259:E262"/>
    <mergeCell ref="F259:F262"/>
    <mergeCell ref="G259:G262"/>
    <mergeCell ref="H259:H262"/>
    <mergeCell ref="I259:I262"/>
    <mergeCell ref="B339:B340"/>
    <mergeCell ref="C339:C340"/>
    <mergeCell ref="D414:I417"/>
    <mergeCell ref="D378:I378"/>
    <mergeCell ref="J378:N378"/>
    <mergeCell ref="P398:P408"/>
    <mergeCell ref="O398:O408"/>
    <mergeCell ref="P409:P413"/>
    <mergeCell ref="P414:P418"/>
    <mergeCell ref="J419:N419"/>
    <mergeCell ref="D362:I362"/>
    <mergeCell ref="D360:I360"/>
    <mergeCell ref="D376:I376"/>
    <mergeCell ref="J370:N370"/>
    <mergeCell ref="O384:O385"/>
    <mergeCell ref="D398:I404"/>
    <mergeCell ref="P380:P381"/>
    <mergeCell ref="J382:N382"/>
    <mergeCell ref="O382:O383"/>
    <mergeCell ref="P362:P363"/>
    <mergeCell ref="O396:O397"/>
    <mergeCell ref="O252:O254"/>
    <mergeCell ref="P252:P254"/>
    <mergeCell ref="O263:O270"/>
    <mergeCell ref="P263:P270"/>
    <mergeCell ref="J271:N271"/>
    <mergeCell ref="D271:I271"/>
    <mergeCell ref="O283:O290"/>
    <mergeCell ref="P283:P290"/>
    <mergeCell ref="O271:O272"/>
    <mergeCell ref="P271:P272"/>
    <mergeCell ref="J277:N277"/>
    <mergeCell ref="O275:O282"/>
    <mergeCell ref="P275:P282"/>
    <mergeCell ref="J235:J236"/>
    <mergeCell ref="J237:N239"/>
    <mergeCell ref="J241:N242"/>
    <mergeCell ref="K235:K236"/>
    <mergeCell ref="L235:L236"/>
    <mergeCell ref="M235:M236"/>
    <mergeCell ref="J263:N263"/>
    <mergeCell ref="J265:N265"/>
    <mergeCell ref="J255:N255"/>
    <mergeCell ref="J244:N244"/>
    <mergeCell ref="J246:N246"/>
    <mergeCell ref="J248:N248"/>
    <mergeCell ref="J250:N250"/>
    <mergeCell ref="O244:O251"/>
    <mergeCell ref="D263:I268"/>
    <mergeCell ref="D269:D270"/>
    <mergeCell ref="E269:E270"/>
    <mergeCell ref="F269:F270"/>
    <mergeCell ref="G269:G270"/>
    <mergeCell ref="P212:P217"/>
    <mergeCell ref="F216:F217"/>
    <mergeCell ref="G216:G217"/>
    <mergeCell ref="H216:H217"/>
    <mergeCell ref="I216:I217"/>
    <mergeCell ref="J204:N204"/>
    <mergeCell ref="J206:N206"/>
    <mergeCell ref="J214:N214"/>
    <mergeCell ref="J216:N216"/>
    <mergeCell ref="O212:O217"/>
    <mergeCell ref="C212:C217"/>
    <mergeCell ref="J208:N208"/>
    <mergeCell ref="O208:O209"/>
    <mergeCell ref="P208:P209"/>
    <mergeCell ref="C208:C209"/>
    <mergeCell ref="O30:O31"/>
    <mergeCell ref="O28:O29"/>
    <mergeCell ref="P202:P207"/>
    <mergeCell ref="D210:I210"/>
    <mergeCell ref="J210:N210"/>
    <mergeCell ref="C210:C211"/>
    <mergeCell ref="P176:P177"/>
    <mergeCell ref="P170:P175"/>
    <mergeCell ref="J156:N156"/>
    <mergeCell ref="B156:C161"/>
    <mergeCell ref="D156:I161"/>
    <mergeCell ref="B128:B137"/>
    <mergeCell ref="P128:P137"/>
    <mergeCell ref="P138:P139"/>
    <mergeCell ref="J140:N140"/>
    <mergeCell ref="J142:N142"/>
    <mergeCell ref="J144:N144"/>
    <mergeCell ref="O36:O37"/>
    <mergeCell ref="O38:O39"/>
    <mergeCell ref="O34:O35"/>
    <mergeCell ref="O32:O33"/>
    <mergeCell ref="J160:N160"/>
    <mergeCell ref="B208:B209"/>
    <mergeCell ref="A208:A209"/>
    <mergeCell ref="J170:N170"/>
    <mergeCell ref="B176:C177"/>
    <mergeCell ref="A176:A177"/>
    <mergeCell ref="D176:I177"/>
    <mergeCell ref="J176:N176"/>
    <mergeCell ref="O176:O177"/>
    <mergeCell ref="J172:N172"/>
    <mergeCell ref="J174:N174"/>
    <mergeCell ref="O170:O175"/>
    <mergeCell ref="D170:I175"/>
    <mergeCell ref="B170:C175"/>
    <mergeCell ref="A170:A175"/>
    <mergeCell ref="B140:B147"/>
    <mergeCell ref="A140:A147"/>
    <mergeCell ref="J148:N148"/>
    <mergeCell ref="B106:C111"/>
    <mergeCell ref="A106:A111"/>
    <mergeCell ref="A98:A99"/>
    <mergeCell ref="J100:N100"/>
    <mergeCell ref="J102:N102"/>
    <mergeCell ref="J104:N104"/>
    <mergeCell ref="A100:A105"/>
    <mergeCell ref="A198:A199"/>
    <mergeCell ref="B198:C199"/>
    <mergeCell ref="D198:I199"/>
    <mergeCell ref="O210:O211"/>
    <mergeCell ref="P210:P211"/>
    <mergeCell ref="B202:B207"/>
    <mergeCell ref="A202:A207"/>
    <mergeCell ref="J202:N202"/>
    <mergeCell ref="D208:I208"/>
    <mergeCell ref="C202:C207"/>
    <mergeCell ref="D202:I205"/>
    <mergeCell ref="O202:O207"/>
    <mergeCell ref="D206:D207"/>
    <mergeCell ref="E206:E207"/>
    <mergeCell ref="F206:F207"/>
    <mergeCell ref="G206:G207"/>
    <mergeCell ref="H206:H207"/>
    <mergeCell ref="I206:I207"/>
    <mergeCell ref="K38:K39"/>
    <mergeCell ref="L38:L39"/>
    <mergeCell ref="M38:M39"/>
    <mergeCell ref="N38:N39"/>
    <mergeCell ref="P100:P105"/>
    <mergeCell ref="J198:N198"/>
    <mergeCell ref="O198:O199"/>
    <mergeCell ref="P198:P199"/>
    <mergeCell ref="A200:A201"/>
    <mergeCell ref="D200:I201"/>
    <mergeCell ref="O200:O201"/>
    <mergeCell ref="P200:P201"/>
    <mergeCell ref="B200:C201"/>
    <mergeCell ref="B194:C195"/>
    <mergeCell ref="A194:A195"/>
    <mergeCell ref="D194:I195"/>
    <mergeCell ref="J194:N194"/>
    <mergeCell ref="A311:A312"/>
    <mergeCell ref="J303:N303"/>
    <mergeCell ref="J305:N305"/>
    <mergeCell ref="J307:N307"/>
    <mergeCell ref="J309:N309"/>
    <mergeCell ref="O303:O310"/>
    <mergeCell ref="A319:A320"/>
    <mergeCell ref="O319:O320"/>
    <mergeCell ref="J317:N317"/>
    <mergeCell ref="C313:C318"/>
    <mergeCell ref="B313:B318"/>
    <mergeCell ref="A313:A318"/>
    <mergeCell ref="O313:O318"/>
    <mergeCell ref="P303:P310"/>
    <mergeCell ref="D325:D326"/>
    <mergeCell ref="E325:E326"/>
    <mergeCell ref="F325:F326"/>
    <mergeCell ref="G325:G326"/>
    <mergeCell ref="H325:H326"/>
    <mergeCell ref="I325:I326"/>
    <mergeCell ref="J311:N311"/>
    <mergeCell ref="J315:N315"/>
    <mergeCell ref="J319:N319"/>
    <mergeCell ref="D303:I308"/>
    <mergeCell ref="C321:C326"/>
    <mergeCell ref="D319:I319"/>
    <mergeCell ref="J323:N323"/>
    <mergeCell ref="J325:N325"/>
    <mergeCell ref="O321:O326"/>
    <mergeCell ref="O311:O312"/>
    <mergeCell ref="B303:B310"/>
    <mergeCell ref="C303:C310"/>
    <mergeCell ref="P291:P292"/>
    <mergeCell ref="J291:N291"/>
    <mergeCell ref="P335:P338"/>
    <mergeCell ref="O291:O292"/>
    <mergeCell ref="P319:P320"/>
    <mergeCell ref="P313:P318"/>
    <mergeCell ref="P311:P312"/>
    <mergeCell ref="P364:P365"/>
    <mergeCell ref="O333:O334"/>
    <mergeCell ref="D358:I358"/>
    <mergeCell ref="C327:C334"/>
    <mergeCell ref="B327:B334"/>
    <mergeCell ref="C349:C355"/>
    <mergeCell ref="B341:C346"/>
    <mergeCell ref="D335:I335"/>
    <mergeCell ref="J335:N335"/>
    <mergeCell ref="C335:C336"/>
    <mergeCell ref="P339:P340"/>
    <mergeCell ref="J299:N299"/>
    <mergeCell ref="J301:N301"/>
    <mergeCell ref="J327:N327"/>
    <mergeCell ref="J329:N329"/>
    <mergeCell ref="J331:N331"/>
    <mergeCell ref="J333:N333"/>
    <mergeCell ref="O339:O340"/>
    <mergeCell ref="J364:N364"/>
    <mergeCell ref="J360:N362"/>
    <mergeCell ref="O362:O363"/>
    <mergeCell ref="O364:O365"/>
    <mergeCell ref="J347:N347"/>
    <mergeCell ref="O347:O348"/>
    <mergeCell ref="D344:I345"/>
    <mergeCell ref="O186:O193"/>
    <mergeCell ref="P186:P193"/>
    <mergeCell ref="D186:I193"/>
    <mergeCell ref="B186:C193"/>
    <mergeCell ref="A186:A193"/>
    <mergeCell ref="J192:N192"/>
    <mergeCell ref="J180:N180"/>
    <mergeCell ref="J182:N182"/>
    <mergeCell ref="J184:N184"/>
    <mergeCell ref="D178:I185"/>
    <mergeCell ref="B178:C185"/>
    <mergeCell ref="A178:A185"/>
    <mergeCell ref="O178:O185"/>
    <mergeCell ref="P178:P185"/>
    <mergeCell ref="P349:P355"/>
    <mergeCell ref="O349:O355"/>
    <mergeCell ref="D349:I352"/>
    <mergeCell ref="D353:D355"/>
    <mergeCell ref="E353:E355"/>
    <mergeCell ref="F353:F355"/>
    <mergeCell ref="G353:G355"/>
    <mergeCell ref="H353:H355"/>
    <mergeCell ref="I353:I355"/>
    <mergeCell ref="J352:N352"/>
    <mergeCell ref="J354:N354"/>
    <mergeCell ref="C252:C254"/>
    <mergeCell ref="A252:A254"/>
    <mergeCell ref="A291:A292"/>
    <mergeCell ref="D291:I291"/>
    <mergeCell ref="J293:N293"/>
    <mergeCell ref="J295:N295"/>
    <mergeCell ref="B293:B302"/>
    <mergeCell ref="P148:P155"/>
    <mergeCell ref="O156:O161"/>
    <mergeCell ref="P156:P161"/>
    <mergeCell ref="J162:N162"/>
    <mergeCell ref="B168:C169"/>
    <mergeCell ref="A168:A169"/>
    <mergeCell ref="D168:I169"/>
    <mergeCell ref="J168:N168"/>
    <mergeCell ref="O168:O169"/>
    <mergeCell ref="P168:P169"/>
    <mergeCell ref="J164:N164"/>
    <mergeCell ref="J166:N166"/>
    <mergeCell ref="O162:O167"/>
    <mergeCell ref="P162:P167"/>
    <mergeCell ref="D162:I167"/>
    <mergeCell ref="B162:C167"/>
    <mergeCell ref="A162:A167"/>
    <mergeCell ref="O128:O137"/>
    <mergeCell ref="D134:I135"/>
    <mergeCell ref="D131:I132"/>
    <mergeCell ref="D128:I129"/>
    <mergeCell ref="C128:C137"/>
    <mergeCell ref="A156:A161"/>
    <mergeCell ref="J158:N158"/>
    <mergeCell ref="J150:N150"/>
    <mergeCell ref="J152:N152"/>
    <mergeCell ref="J154:N154"/>
    <mergeCell ref="B148:C155"/>
    <mergeCell ref="A148:A155"/>
    <mergeCell ref="D148:I155"/>
    <mergeCell ref="O148:O155"/>
    <mergeCell ref="O140:O147"/>
    <mergeCell ref="A128:A137"/>
    <mergeCell ref="D136:D137"/>
    <mergeCell ref="E136:E137"/>
    <mergeCell ref="F136:F137"/>
    <mergeCell ref="G136:G137"/>
    <mergeCell ref="H136:H137"/>
    <mergeCell ref="P140:P147"/>
    <mergeCell ref="D140:I145"/>
    <mergeCell ref="D146:D147"/>
    <mergeCell ref="E146:E147"/>
    <mergeCell ref="F146:F147"/>
    <mergeCell ref="G146:G147"/>
    <mergeCell ref="H146:H147"/>
    <mergeCell ref="I146:I147"/>
    <mergeCell ref="C140:C147"/>
    <mergeCell ref="J128:N128"/>
    <mergeCell ref="J146:N146"/>
    <mergeCell ref="B12:C23"/>
    <mergeCell ref="A12:A23"/>
    <mergeCell ref="A335:A336"/>
    <mergeCell ref="D337:I337"/>
    <mergeCell ref="J337:N337"/>
    <mergeCell ref="O337:O338"/>
    <mergeCell ref="B78:B79"/>
    <mergeCell ref="P46:P47"/>
    <mergeCell ref="J48:N48"/>
    <mergeCell ref="O48:O49"/>
    <mergeCell ref="P48:P49"/>
    <mergeCell ref="J40:N40"/>
    <mergeCell ref="J42:N42"/>
    <mergeCell ref="J44:N44"/>
    <mergeCell ref="P30:P31"/>
    <mergeCell ref="P38:P39"/>
    <mergeCell ref="P34:P37"/>
    <mergeCell ref="P32:P33"/>
    <mergeCell ref="P28:P29"/>
    <mergeCell ref="B321:B326"/>
    <mergeCell ref="O138:O139"/>
    <mergeCell ref="D24:I24"/>
    <mergeCell ref="D12:I12"/>
    <mergeCell ref="D14:I14"/>
    <mergeCell ref="D16:I16"/>
    <mergeCell ref="D18:I18"/>
    <mergeCell ref="D38:I38"/>
    <mergeCell ref="D26:I26"/>
    <mergeCell ref="D28:I28"/>
    <mergeCell ref="D30:I30"/>
    <mergeCell ref="D32:I32"/>
    <mergeCell ref="D34:I34"/>
    <mergeCell ref="D36:I36"/>
    <mergeCell ref="D20:I20"/>
    <mergeCell ref="D22:I22"/>
    <mergeCell ref="A78:A79"/>
    <mergeCell ref="C80:C85"/>
    <mergeCell ref="B80:B85"/>
    <mergeCell ref="A80:A85"/>
    <mergeCell ref="D50:I50"/>
    <mergeCell ref="C50:C51"/>
    <mergeCell ref="B50:B51"/>
    <mergeCell ref="A50:A51"/>
    <mergeCell ref="C78:C79"/>
    <mergeCell ref="A70:A75"/>
    <mergeCell ref="F66:F69"/>
    <mergeCell ref="G66:G69"/>
    <mergeCell ref="H66:H69"/>
    <mergeCell ref="I66:I69"/>
    <mergeCell ref="C60:C69"/>
    <mergeCell ref="B60:B69"/>
    <mergeCell ref="A60:A69"/>
    <mergeCell ref="B76:B77"/>
    <mergeCell ref="A7:P7"/>
    <mergeCell ref="A8:P8"/>
    <mergeCell ref="D10:I10"/>
    <mergeCell ref="J10:N10"/>
    <mergeCell ref="O10:O11"/>
    <mergeCell ref="P10:P11"/>
    <mergeCell ref="B10:B11"/>
    <mergeCell ref="C10:C11"/>
    <mergeCell ref="A10:A11"/>
    <mergeCell ref="A40:A45"/>
    <mergeCell ref="D46:I46"/>
    <mergeCell ref="C46:C47"/>
    <mergeCell ref="B46:B47"/>
    <mergeCell ref="A46:A47"/>
    <mergeCell ref="D48:I48"/>
    <mergeCell ref="C48:C49"/>
    <mergeCell ref="B48:B49"/>
    <mergeCell ref="A48:A49"/>
    <mergeCell ref="D40:I43"/>
    <mergeCell ref="D44:D45"/>
    <mergeCell ref="E44:E45"/>
    <mergeCell ref="F44:F45"/>
    <mergeCell ref="G44:G45"/>
    <mergeCell ref="H44:H45"/>
    <mergeCell ref="I44:I45"/>
    <mergeCell ref="C40:C45"/>
    <mergeCell ref="B40:B45"/>
    <mergeCell ref="O40:O45"/>
    <mergeCell ref="P40:P45"/>
    <mergeCell ref="P24:P27"/>
    <mergeCell ref="J46:N46"/>
    <mergeCell ref="O46:O47"/>
    <mergeCell ref="K26:K27"/>
    <mergeCell ref="L26:L27"/>
    <mergeCell ref="M26:M27"/>
    <mergeCell ref="N26:N27"/>
    <mergeCell ref="J24:N25"/>
    <mergeCell ref="O24:O25"/>
    <mergeCell ref="J30:N31"/>
    <mergeCell ref="O50:O51"/>
    <mergeCell ref="P50:P51"/>
    <mergeCell ref="C52:C59"/>
    <mergeCell ref="B52:B59"/>
    <mergeCell ref="A52:A59"/>
    <mergeCell ref="J52:N52"/>
    <mergeCell ref="J54:N54"/>
    <mergeCell ref="J56:N56"/>
    <mergeCell ref="J58:N58"/>
    <mergeCell ref="O52:O59"/>
    <mergeCell ref="P52:P59"/>
    <mergeCell ref="D52:I57"/>
    <mergeCell ref="D58:D59"/>
    <mergeCell ref="E58:E59"/>
    <mergeCell ref="F58:F59"/>
    <mergeCell ref="G58:G59"/>
    <mergeCell ref="H58:H59"/>
    <mergeCell ref="I58:I59"/>
    <mergeCell ref="J50:N50"/>
    <mergeCell ref="O26:O27"/>
    <mergeCell ref="J28:N28"/>
    <mergeCell ref="J26:J27"/>
    <mergeCell ref="J33:N34"/>
    <mergeCell ref="J36:N37"/>
    <mergeCell ref="J38:J39"/>
    <mergeCell ref="J60:N60"/>
    <mergeCell ref="J62:N62"/>
    <mergeCell ref="J64:N64"/>
    <mergeCell ref="J66:N66"/>
    <mergeCell ref="D60:I65"/>
    <mergeCell ref="O70:O75"/>
    <mergeCell ref="P70:P75"/>
    <mergeCell ref="C70:C75"/>
    <mergeCell ref="B70:B75"/>
    <mergeCell ref="D70:I73"/>
    <mergeCell ref="D74:D75"/>
    <mergeCell ref="E74:E75"/>
    <mergeCell ref="F74:F75"/>
    <mergeCell ref="G74:G75"/>
    <mergeCell ref="H74:H75"/>
    <mergeCell ref="I74:I75"/>
    <mergeCell ref="J70:N70"/>
    <mergeCell ref="J72:N72"/>
    <mergeCell ref="J74:N74"/>
    <mergeCell ref="J68:N68"/>
    <mergeCell ref="O60:O69"/>
    <mergeCell ref="P60:P69"/>
    <mergeCell ref="D66:D69"/>
    <mergeCell ref="E66:E69"/>
    <mergeCell ref="O78:O79"/>
    <mergeCell ref="P78:P79"/>
    <mergeCell ref="J80:N80"/>
    <mergeCell ref="J82:N82"/>
    <mergeCell ref="J84:N84"/>
    <mergeCell ref="O80:O85"/>
    <mergeCell ref="P80:P85"/>
    <mergeCell ref="D80:I83"/>
    <mergeCell ref="D84:D85"/>
    <mergeCell ref="E84:E85"/>
    <mergeCell ref="F84:F85"/>
    <mergeCell ref="G84:G85"/>
    <mergeCell ref="H84:H85"/>
    <mergeCell ref="I84:I85"/>
    <mergeCell ref="J78:N78"/>
    <mergeCell ref="D78:I78"/>
    <mergeCell ref="J88:N88"/>
    <mergeCell ref="J90:N90"/>
    <mergeCell ref="B86:C91"/>
    <mergeCell ref="A86:A91"/>
    <mergeCell ref="D86:I91"/>
    <mergeCell ref="O86:O91"/>
    <mergeCell ref="P86:P91"/>
    <mergeCell ref="J92:N92"/>
    <mergeCell ref="J94:N94"/>
    <mergeCell ref="P92:P97"/>
    <mergeCell ref="B92:C97"/>
    <mergeCell ref="A92:A97"/>
    <mergeCell ref="J86:N86"/>
    <mergeCell ref="J96:N96"/>
    <mergeCell ref="O92:O97"/>
    <mergeCell ref="O112:O113"/>
    <mergeCell ref="C112:C113"/>
    <mergeCell ref="B112:B113"/>
    <mergeCell ref="A112:A113"/>
    <mergeCell ref="J98:N98"/>
    <mergeCell ref="B98:C99"/>
    <mergeCell ref="D98:I99"/>
    <mergeCell ref="O98:O99"/>
    <mergeCell ref="P98:P99"/>
    <mergeCell ref="J106:N106"/>
    <mergeCell ref="J108:N108"/>
    <mergeCell ref="J110:N110"/>
    <mergeCell ref="O106:O111"/>
    <mergeCell ref="P106:P111"/>
    <mergeCell ref="D106:I111"/>
    <mergeCell ref="B100:C105"/>
    <mergeCell ref="D100:I105"/>
    <mergeCell ref="O100:O105"/>
    <mergeCell ref="A114:A115"/>
    <mergeCell ref="D114:I115"/>
    <mergeCell ref="J114:N114"/>
    <mergeCell ref="O114:O115"/>
    <mergeCell ref="C116:C121"/>
    <mergeCell ref="B116:B121"/>
    <mergeCell ref="A116:A121"/>
    <mergeCell ref="D116:I119"/>
    <mergeCell ref="D120:D121"/>
    <mergeCell ref="E120:E121"/>
    <mergeCell ref="F120:F121"/>
    <mergeCell ref="G120:G121"/>
    <mergeCell ref="H120:H121"/>
    <mergeCell ref="I120:I121"/>
    <mergeCell ref="O122:O127"/>
    <mergeCell ref="B114:C115"/>
    <mergeCell ref="P122:P127"/>
    <mergeCell ref="C122:C127"/>
    <mergeCell ref="B122:B127"/>
    <mergeCell ref="J116:N116"/>
    <mergeCell ref="P112:P115"/>
    <mergeCell ref="P116:P121"/>
    <mergeCell ref="J118:N118"/>
    <mergeCell ref="J120:N120"/>
    <mergeCell ref="O116:O121"/>
    <mergeCell ref="D112:I112"/>
    <mergeCell ref="J112:N112"/>
    <mergeCell ref="A122:A127"/>
    <mergeCell ref="D122:I125"/>
    <mergeCell ref="D126:D127"/>
    <mergeCell ref="E126:E127"/>
    <mergeCell ref="F126:F127"/>
    <mergeCell ref="J124:N124"/>
    <mergeCell ref="J126:N126"/>
    <mergeCell ref="D218:I218"/>
    <mergeCell ref="D220:I220"/>
    <mergeCell ref="D222:I222"/>
    <mergeCell ref="D224:I224"/>
    <mergeCell ref="D226:I226"/>
    <mergeCell ref="D228:I228"/>
    <mergeCell ref="D230:I230"/>
    <mergeCell ref="D232:I232"/>
    <mergeCell ref="J218:N220"/>
    <mergeCell ref="J221:J223"/>
    <mergeCell ref="K221:K223"/>
    <mergeCell ref="L221:L223"/>
    <mergeCell ref="M221:M223"/>
    <mergeCell ref="N221:N223"/>
    <mergeCell ref="J224:N228"/>
    <mergeCell ref="J229:J230"/>
    <mergeCell ref="K229:K230"/>
    <mergeCell ref="L229:L230"/>
    <mergeCell ref="J231:N234"/>
    <mergeCell ref="I136:I137"/>
    <mergeCell ref="D234:I234"/>
    <mergeCell ref="J200:N200"/>
    <mergeCell ref="N229:N230"/>
    <mergeCell ref="J130:N130"/>
    <mergeCell ref="J132:N132"/>
    <mergeCell ref="J134:N134"/>
    <mergeCell ref="J136:N136"/>
    <mergeCell ref="D138:I138"/>
    <mergeCell ref="J138:N138"/>
    <mergeCell ref="J178:N178"/>
    <mergeCell ref="A244:A251"/>
    <mergeCell ref="D252:I253"/>
    <mergeCell ref="J252:N253"/>
    <mergeCell ref="J261:N261"/>
    <mergeCell ref="G126:G127"/>
    <mergeCell ref="H126:H127"/>
    <mergeCell ref="I126:I127"/>
    <mergeCell ref="D244:I246"/>
    <mergeCell ref="D248:I250"/>
    <mergeCell ref="C138:C139"/>
    <mergeCell ref="B138:B139"/>
    <mergeCell ref="A138:A139"/>
    <mergeCell ref="B210:B211"/>
    <mergeCell ref="A210:A211"/>
    <mergeCell ref="D236:I236"/>
    <mergeCell ref="D238:I238"/>
    <mergeCell ref="D240:I240"/>
    <mergeCell ref="D242:I242"/>
    <mergeCell ref="N235:N236"/>
    <mergeCell ref="B252:B254"/>
    <mergeCell ref="A218:A243"/>
    <mergeCell ref="J186:N186"/>
    <mergeCell ref="J188:N188"/>
    <mergeCell ref="J190:N190"/>
    <mergeCell ref="C255:C262"/>
    <mergeCell ref="B255:B262"/>
    <mergeCell ref="A255:A262"/>
    <mergeCell ref="P376:P377"/>
    <mergeCell ref="C376:C377"/>
    <mergeCell ref="P374:P375"/>
    <mergeCell ref="C374:C375"/>
    <mergeCell ref="B374:B375"/>
    <mergeCell ref="B382:C383"/>
    <mergeCell ref="B386:C387"/>
    <mergeCell ref="D386:I387"/>
    <mergeCell ref="J386:N386"/>
    <mergeCell ref="O386:O387"/>
    <mergeCell ref="D380:I380"/>
    <mergeCell ref="J380:N380"/>
    <mergeCell ref="O380:O381"/>
    <mergeCell ref="H269:H270"/>
    <mergeCell ref="I269:I270"/>
    <mergeCell ref="J267:N267"/>
    <mergeCell ref="J269:N269"/>
    <mergeCell ref="C293:C302"/>
    <mergeCell ref="D293:I298"/>
    <mergeCell ref="D299:D302"/>
    <mergeCell ref="E299:E302"/>
    <mergeCell ref="F299:F302"/>
    <mergeCell ref="G299:G302"/>
    <mergeCell ref="H299:H302"/>
    <mergeCell ref="I299:I302"/>
    <mergeCell ref="B291:B292"/>
    <mergeCell ref="C291:C292"/>
    <mergeCell ref="D327:I332"/>
    <mergeCell ref="D333:D334"/>
    <mergeCell ref="E333:E334"/>
    <mergeCell ref="F333:F334"/>
    <mergeCell ref="I333:I334"/>
    <mergeCell ref="P382:P397"/>
    <mergeCell ref="B366:C371"/>
    <mergeCell ref="P366:P367"/>
    <mergeCell ref="P368:P369"/>
    <mergeCell ref="P341:P346"/>
    <mergeCell ref="A341:A346"/>
    <mergeCell ref="P378:P379"/>
    <mergeCell ref="C378:C379"/>
    <mergeCell ref="B378:B379"/>
    <mergeCell ref="D92:I97"/>
    <mergeCell ref="J366:N366"/>
    <mergeCell ref="J368:N368"/>
    <mergeCell ref="J372:N372"/>
    <mergeCell ref="O372:O373"/>
    <mergeCell ref="P372:P373"/>
    <mergeCell ref="C372:C373"/>
    <mergeCell ref="B372:B373"/>
    <mergeCell ref="A372:A373"/>
    <mergeCell ref="P333:P334"/>
    <mergeCell ref="C337:C338"/>
    <mergeCell ref="B337:B338"/>
    <mergeCell ref="B275:B282"/>
    <mergeCell ref="C275:C282"/>
    <mergeCell ref="A275:A282"/>
    <mergeCell ref="D275:I280"/>
    <mergeCell ref="D281:D282"/>
    <mergeCell ref="E281:E282"/>
    <mergeCell ref="A283:A290"/>
    <mergeCell ref="B380:B381"/>
    <mergeCell ref="C380:C381"/>
    <mergeCell ref="P370:P371"/>
    <mergeCell ref="O366:O367"/>
    <mergeCell ref="P356:P357"/>
    <mergeCell ref="C244:C251"/>
    <mergeCell ref="B244:B251"/>
    <mergeCell ref="P358:P361"/>
    <mergeCell ref="D364:I364"/>
    <mergeCell ref="D356:I356"/>
    <mergeCell ref="J285:N285"/>
    <mergeCell ref="J287:N287"/>
    <mergeCell ref="J289:N289"/>
    <mergeCell ref="E288:E290"/>
    <mergeCell ref="F288:F290"/>
    <mergeCell ref="G288:G290"/>
    <mergeCell ref="H288:H290"/>
    <mergeCell ref="I288:I290"/>
    <mergeCell ref="F281:F282"/>
    <mergeCell ref="G281:G282"/>
    <mergeCell ref="H281:H282"/>
    <mergeCell ref="I281:I282"/>
    <mergeCell ref="J273:N273"/>
    <mergeCell ref="D273:I273"/>
    <mergeCell ref="O273:O274"/>
    <mergeCell ref="P273:P274"/>
    <mergeCell ref="J321:N321"/>
    <mergeCell ref="J279:N279"/>
    <mergeCell ref="J281:N281"/>
    <mergeCell ref="J283:N283"/>
    <mergeCell ref="D347:I347"/>
    <mergeCell ref="J257:N257"/>
    <mergeCell ref="J259:N259"/>
    <mergeCell ref="I317:I318"/>
    <mergeCell ref="D309:D310"/>
    <mergeCell ref="E309:E310"/>
    <mergeCell ref="P293:P302"/>
    <mergeCell ref="J297:N297"/>
    <mergeCell ref="O335:O336"/>
    <mergeCell ref="H317:H318"/>
    <mergeCell ref="J313:N313"/>
    <mergeCell ref="P18:P21"/>
    <mergeCell ref="P12:P17"/>
    <mergeCell ref="P22:P23"/>
    <mergeCell ref="O12:O13"/>
    <mergeCell ref="O14:O15"/>
    <mergeCell ref="O16:O17"/>
    <mergeCell ref="O18:O19"/>
    <mergeCell ref="O20:O21"/>
    <mergeCell ref="O22:O23"/>
    <mergeCell ref="J22:N22"/>
    <mergeCell ref="J20:N20"/>
    <mergeCell ref="J18:N18"/>
    <mergeCell ref="J16:N16"/>
    <mergeCell ref="J12:N13"/>
    <mergeCell ref="J14:J15"/>
    <mergeCell ref="K14:K15"/>
    <mergeCell ref="L14:L15"/>
    <mergeCell ref="M14:M15"/>
    <mergeCell ref="N14:N15"/>
    <mergeCell ref="J275:N275"/>
    <mergeCell ref="D255:I258"/>
    <mergeCell ref="P321:P332"/>
    <mergeCell ref="D283:I287"/>
    <mergeCell ref="D288:D290"/>
    <mergeCell ref="M229:M230"/>
    <mergeCell ref="P244:P251"/>
    <mergeCell ref="J122:N122"/>
    <mergeCell ref="A271:A272"/>
    <mergeCell ref="B273:B274"/>
    <mergeCell ref="A273:A274"/>
    <mergeCell ref="C273:C274"/>
    <mergeCell ref="A380:A381"/>
    <mergeCell ref="A378:A379"/>
    <mergeCell ref="O378:O379"/>
    <mergeCell ref="B263:B270"/>
    <mergeCell ref="C271:C272"/>
    <mergeCell ref="B271:B272"/>
    <mergeCell ref="A374:A375"/>
    <mergeCell ref="A376:A377"/>
    <mergeCell ref="J349:N350"/>
    <mergeCell ref="C263:C270"/>
    <mergeCell ref="A263:A270"/>
    <mergeCell ref="O327:O332"/>
    <mergeCell ref="A337:A338"/>
    <mergeCell ref="O293:O302"/>
    <mergeCell ref="C283:C290"/>
    <mergeCell ref="B376:B377"/>
    <mergeCell ref="O368:O369"/>
    <mergeCell ref="O370:O371"/>
    <mergeCell ref="D366:I366"/>
    <mergeCell ref="D372:I372"/>
    <mergeCell ref="J376:N376"/>
    <mergeCell ref="O376:O377"/>
    <mergeCell ref="A349:A355"/>
    <mergeCell ref="A293:A302"/>
    <mergeCell ref="A327:A334"/>
    <mergeCell ref="A321:A326"/>
    <mergeCell ref="F309:F310"/>
    <mergeCell ref="G309:G310"/>
    <mergeCell ref="A396:A397"/>
    <mergeCell ref="J396:N396"/>
    <mergeCell ref="G405:G408"/>
    <mergeCell ref="H405:H408"/>
    <mergeCell ref="A392:A393"/>
    <mergeCell ref="B394:C395"/>
    <mergeCell ref="D394:I395"/>
    <mergeCell ref="J394:N394"/>
    <mergeCell ref="I405:I408"/>
    <mergeCell ref="C347:C348"/>
    <mergeCell ref="B347:B348"/>
    <mergeCell ref="D368:I370"/>
    <mergeCell ref="A366:A371"/>
    <mergeCell ref="B283:B290"/>
    <mergeCell ref="D374:I374"/>
    <mergeCell ref="J374:N374"/>
    <mergeCell ref="O374:O375"/>
    <mergeCell ref="B396:C397"/>
    <mergeCell ref="D396:I397"/>
    <mergeCell ref="O390:O391"/>
    <mergeCell ref="H309:H310"/>
    <mergeCell ref="I309:I310"/>
    <mergeCell ref="D311:I311"/>
    <mergeCell ref="D313:I316"/>
    <mergeCell ref="D317:D318"/>
    <mergeCell ref="E317:E318"/>
    <mergeCell ref="F317:F318"/>
    <mergeCell ref="G317:G318"/>
    <mergeCell ref="C311:C312"/>
    <mergeCell ref="B311:B312"/>
    <mergeCell ref="C319:C320"/>
    <mergeCell ref="B335:B336"/>
    <mergeCell ref="A386:A387"/>
    <mergeCell ref="B384:C385"/>
    <mergeCell ref="A384:A385"/>
    <mergeCell ref="D384:I385"/>
    <mergeCell ref="J384:N384"/>
    <mergeCell ref="A382:A383"/>
    <mergeCell ref="D382:I383"/>
    <mergeCell ref="O394:O395"/>
    <mergeCell ref="A394:A395"/>
    <mergeCell ref="A390:A391"/>
    <mergeCell ref="A388:A389"/>
    <mergeCell ref="B390:C391"/>
    <mergeCell ref="D390:I391"/>
    <mergeCell ref="B392:C393"/>
    <mergeCell ref="D392:I393"/>
    <mergeCell ref="J392:N392"/>
    <mergeCell ref="O392:O393"/>
    <mergeCell ref="B388:C389"/>
    <mergeCell ref="D388:I389"/>
    <mergeCell ref="J388:N388"/>
    <mergeCell ref="O388:O389"/>
    <mergeCell ref="J390:N390"/>
    <mergeCell ref="B398:C408"/>
    <mergeCell ref="J398:N398"/>
    <mergeCell ref="J400:N400"/>
    <mergeCell ref="C425:C426"/>
    <mergeCell ref="B425:B426"/>
    <mergeCell ref="A425:A426"/>
    <mergeCell ref="J407:J408"/>
    <mergeCell ref="K407:K408"/>
    <mergeCell ref="A398:A408"/>
    <mergeCell ref="C419:C424"/>
    <mergeCell ref="B419:B424"/>
    <mergeCell ref="A419:A424"/>
    <mergeCell ref="J421:N421"/>
    <mergeCell ref="J423:N423"/>
    <mergeCell ref="D419:I422"/>
    <mergeCell ref="D423:D424"/>
    <mergeCell ref="A409:A418"/>
    <mergeCell ref="N407:N408"/>
    <mergeCell ref="J409:N409"/>
    <mergeCell ref="J411:N411"/>
    <mergeCell ref="J413:N413"/>
    <mergeCell ref="J415:N415"/>
    <mergeCell ref="J417:N417"/>
    <mergeCell ref="D409:I412"/>
    <mergeCell ref="J402:N402"/>
    <mergeCell ref="J404:N404"/>
    <mergeCell ref="J406:N406"/>
    <mergeCell ref="D405:D408"/>
    <mergeCell ref="E405:E408"/>
    <mergeCell ref="F405:F408"/>
    <mergeCell ref="B409:C418"/>
    <mergeCell ref="M407:M408"/>
    <mergeCell ref="A443:A444"/>
    <mergeCell ref="A459:A464"/>
    <mergeCell ref="O459:O464"/>
    <mergeCell ref="J447:N447"/>
    <mergeCell ref="O449:O450"/>
    <mergeCell ref="J435:N435"/>
    <mergeCell ref="O429:O430"/>
    <mergeCell ref="D425:I425"/>
    <mergeCell ref="J425:N425"/>
    <mergeCell ref="E423:E424"/>
    <mergeCell ref="F423:F424"/>
    <mergeCell ref="G423:G424"/>
    <mergeCell ref="H423:H424"/>
    <mergeCell ref="I423:I424"/>
    <mergeCell ref="O425:O426"/>
    <mergeCell ref="P425:P426"/>
    <mergeCell ref="D427:I427"/>
    <mergeCell ref="J427:N427"/>
    <mergeCell ref="O427:O428"/>
    <mergeCell ref="P427:P428"/>
    <mergeCell ref="C429:C430"/>
    <mergeCell ref="B429:B430"/>
    <mergeCell ref="A429:A430"/>
    <mergeCell ref="C427:C428"/>
    <mergeCell ref="B427:B428"/>
    <mergeCell ref="A427:A428"/>
    <mergeCell ref="O419:O424"/>
    <mergeCell ref="P419:P424"/>
    <mergeCell ref="D429:I429"/>
    <mergeCell ref="J429:N429"/>
    <mergeCell ref="P449:P450"/>
    <mergeCell ref="J449:N449"/>
    <mergeCell ref="A441:A442"/>
    <mergeCell ref="D431:I431"/>
    <mergeCell ref="J431:N431"/>
    <mergeCell ref="O431:O432"/>
    <mergeCell ref="C431:C432"/>
    <mergeCell ref="B431:B432"/>
    <mergeCell ref="A431:A432"/>
    <mergeCell ref="D433:I433"/>
    <mergeCell ref="J433:N433"/>
    <mergeCell ref="C433:C434"/>
    <mergeCell ref="B433:B434"/>
    <mergeCell ref="A433:A434"/>
    <mergeCell ref="O433:O434"/>
    <mergeCell ref="A435:A436"/>
    <mergeCell ref="O435:O436"/>
    <mergeCell ref="D437:I437"/>
    <mergeCell ref="J437:N437"/>
    <mergeCell ref="C437:C438"/>
    <mergeCell ref="B437:B438"/>
    <mergeCell ref="A437:A438"/>
    <mergeCell ref="O437:O438"/>
    <mergeCell ref="A439:A440"/>
    <mergeCell ref="C439:C440"/>
    <mergeCell ref="B439:B440"/>
    <mergeCell ref="O439:O440"/>
    <mergeCell ref="P439:P440"/>
    <mergeCell ref="D443:I443"/>
    <mergeCell ref="J443:N443"/>
    <mergeCell ref="C443:C444"/>
    <mergeCell ref="O443:O444"/>
    <mergeCell ref="P443:P444"/>
    <mergeCell ref="B443:B444"/>
    <mergeCell ref="D441:I441"/>
    <mergeCell ref="J441:N441"/>
    <mergeCell ref="O441:O442"/>
    <mergeCell ref="P441:P442"/>
    <mergeCell ref="C441:C442"/>
    <mergeCell ref="B441:B442"/>
    <mergeCell ref="J459:N459"/>
    <mergeCell ref="D459:I463"/>
    <mergeCell ref="J461:N461"/>
    <mergeCell ref="J463:N463"/>
    <mergeCell ref="P347:P348"/>
    <mergeCell ref="B349:B355"/>
    <mergeCell ref="A347:A348"/>
    <mergeCell ref="J341:N341"/>
    <mergeCell ref="J343:N343"/>
    <mergeCell ref="J345:N345"/>
    <mergeCell ref="B457:C458"/>
    <mergeCell ref="A457:A458"/>
    <mergeCell ref="D457:I458"/>
    <mergeCell ref="J457:N457"/>
    <mergeCell ref="O457:O458"/>
    <mergeCell ref="P457:P458"/>
    <mergeCell ref="A451:A452"/>
    <mergeCell ref="A453:A454"/>
    <mergeCell ref="A455:A456"/>
    <mergeCell ref="D449:I450"/>
    <mergeCell ref="D451:I452"/>
    <mergeCell ref="D453:I454"/>
    <mergeCell ref="D455:I456"/>
    <mergeCell ref="J451:N451"/>
    <mergeCell ref="J453:N453"/>
    <mergeCell ref="J455:N455"/>
    <mergeCell ref="D445:I445"/>
    <mergeCell ref="P451:P452"/>
    <mergeCell ref="P453:P454"/>
    <mergeCell ref="P437:P438"/>
    <mergeCell ref="P435:P436"/>
    <mergeCell ref="D435:I435"/>
    <mergeCell ref="C435:C436"/>
    <mergeCell ref="B435:B436"/>
    <mergeCell ref="D439:I439"/>
    <mergeCell ref="J439:N439"/>
    <mergeCell ref="B24:C39"/>
    <mergeCell ref="A24:A39"/>
    <mergeCell ref="C76:C77"/>
    <mergeCell ref="A76:A77"/>
    <mergeCell ref="D76:I76"/>
    <mergeCell ref="J76:N76"/>
    <mergeCell ref="O76:O77"/>
    <mergeCell ref="P76:P77"/>
    <mergeCell ref="P459:P464"/>
    <mergeCell ref="C447:C448"/>
    <mergeCell ref="B447:B448"/>
    <mergeCell ref="A447:A448"/>
    <mergeCell ref="O447:O448"/>
    <mergeCell ref="P447:P448"/>
    <mergeCell ref="B449:C450"/>
    <mergeCell ref="A449:A450"/>
    <mergeCell ref="B451:C452"/>
    <mergeCell ref="J445:N445"/>
    <mergeCell ref="O445:O446"/>
    <mergeCell ref="P445:P446"/>
    <mergeCell ref="C445:C446"/>
    <mergeCell ref="A445:A446"/>
    <mergeCell ref="B445:B446"/>
    <mergeCell ref="P455:P456"/>
    <mergeCell ref="B453:C454"/>
    <mergeCell ref="B455:C456"/>
    <mergeCell ref="C459:C464"/>
    <mergeCell ref="B459:B464"/>
    <mergeCell ref="O451:O452"/>
    <mergeCell ref="O453:O454"/>
    <mergeCell ref="O455:O456"/>
    <mergeCell ref="B218:C243"/>
  </mergeCells>
  <pageMargins left="0.25" right="0.25" top="0.75" bottom="0.39750000000000002" header="0.3" footer="0.3"/>
  <pageSetup paperSize="9" scale="6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2021-01-12T12:03:19Z</dcterms:modified>
</cp:coreProperties>
</file>